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1640" tabRatio="910" activeTab="11"/>
  </bookViews>
  <sheets>
    <sheet name="Справочно" sheetId="1" r:id="rId1"/>
    <sheet name="п.16.2016" sheetId="2" r:id="rId2"/>
    <sheet name="п.18" sheetId="3" r:id="rId3"/>
    <sheet name="п.19 2015" sheetId="4" r:id="rId4"/>
    <sheet name="п.20 2015" sheetId="5" r:id="rId5"/>
    <sheet name="п.21" sheetId="6" r:id="rId6"/>
    <sheet name="п.22" sheetId="7" r:id="rId7"/>
    <sheet name="п. 24 2015" sheetId="8" r:id="rId8"/>
    <sheet name="п.25 2016" sheetId="9" r:id="rId9"/>
    <sheet name="п. 26" sheetId="10" r:id="rId10"/>
    <sheet name="п.27 пар (2016-2018)" sheetId="11" r:id="rId11"/>
    <sheet name="п.27 (мощность)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activity">#REF!</definedName>
    <definedName name="activity_zag">#REF!</definedName>
    <definedName name="EFF_ADD">#REF!</definedName>
    <definedName name="fil">#REF!</definedName>
    <definedName name="fil_flag">#REF!</definedName>
    <definedName name="god">#REF!</definedName>
    <definedName name="inn">#REF!</definedName>
    <definedName name="inn_zag">#REF!</definedName>
    <definedName name="kind_of_activity" localSheetId="0">'[4]TEHSHEET'!$B$19:$B$21</definedName>
    <definedName name="kind_of_activity">'[1]TEHSHEET'!$B$19:$B$25</definedName>
    <definedName name="kpp">#REF!</definedName>
    <definedName name="kpp_zag">#REF!</definedName>
    <definedName name="logical">'[1]TEHSHEET'!$B$3:$B$4</definedName>
    <definedName name="mo">#REF!</definedName>
    <definedName name="mo_zag">#REF!</definedName>
    <definedName name="mr">#REF!</definedName>
    <definedName name="MR_ADD">#REF!</definedName>
    <definedName name="MR_LIST">'[1]REESTR'!$D$2:$D$60</definedName>
    <definedName name="mr_zag">#REF!</definedName>
    <definedName name="oktmo">#REF!</definedName>
    <definedName name="org">#REF!</definedName>
    <definedName name="org_zag">#REF!</definedName>
    <definedName name="p1_rst_1">'[3]Лист2'!$A$1</definedName>
    <definedName name="Par103" localSheetId="0">'Справочно'!$A$7</definedName>
    <definedName name="Par135" localSheetId="0">'Справочно'!#REF!</definedName>
    <definedName name="Par141" localSheetId="0">'Справочно'!#REF!</definedName>
    <definedName name="Par149" localSheetId="0">'Справочно'!#REF!</definedName>
    <definedName name="Par150" localSheetId="0">'Справочно'!#REF!</definedName>
    <definedName name="Par156" localSheetId="0">'Справочно'!#REF!</definedName>
    <definedName name="Par157" localSheetId="0">'Справочно'!#REF!</definedName>
    <definedName name="Par162" localSheetId="0">'Справочно'!#REF!</definedName>
    <definedName name="Par163" localSheetId="0">'Справочно'!#REF!</definedName>
    <definedName name="Par75" localSheetId="0">'Справочно'!#REF!</definedName>
    <definedName name="Par91" localSheetId="0">'Справочно'!#REF!</definedName>
    <definedName name="prd2">#REF!</definedName>
    <definedName name="prd2_range">'[2]TEHSHEET'!$F$3:$F$6</definedName>
    <definedName name="region_name">#REF!</definedName>
    <definedName name="SCOPE_16_PRT" localSheetId="7">P1_SCOPE_16_PRT,P2_SCOPE_16_PRT</definedName>
    <definedName name="SCOPE_16_PRT">P1_SCOPE_16_PRT,P2_SCOPE_16_PRT</definedName>
    <definedName name="SCOPE_PER_PRT" localSheetId="7">P5_SCOPE_PER_PRT,P6_SCOPE_PER_PRT,P7_SCOPE_PER_PRT,P8_SCOPE_PER_PRT</definedName>
    <definedName name="SCOPE_PER_PRT">P5_SCOPE_PER_PRT,P6_SCOPE_PER_PRT,P7_SCOPE_PER_PRT,P8_SCOPE_PER_PRT</definedName>
    <definedName name="SCOPE_SV_PRT" localSheetId="7">P1_SCOPE_SV_PRT,P2_SCOPE_SV_PRT,P3_SCOPE_SV_PRT</definedName>
    <definedName name="SCOPE_SV_PRT">P1_SCOPE_SV_PRT,P2_SCOPE_SV_PRT,P3_SCOPE_SV_PRT</definedName>
    <definedName name="T2_DiapProt" localSheetId="7">P1_T2_DiapProt,P2_T2_DiapProt</definedName>
    <definedName name="T2_DiapProt">P1_T2_DiapProt,P2_T2_DiapProt</definedName>
    <definedName name="T6_Protect" localSheetId="7">P1_T6_Protect,P2_T6_Protect</definedName>
    <definedName name="T6_Protect">P1_T6_Protect,P2_T6_Protect</definedName>
    <definedName name="tar_price2">'[1]TEHSHEET'!$B$34:$B$40</definedName>
    <definedName name="topl" localSheetId="0">'[5]tech'!$F$25:$F$51</definedName>
    <definedName name="topl">'[1]tech'!$F$25:$F$51</definedName>
    <definedName name="version">'[1]Инструкция'!$P$2</definedName>
    <definedName name="year_range">'[1]TEHSHEET'!$D$3:$D$16</definedName>
    <definedName name="Z_1F5EFDEF_B388_4FA7_9FFB_6914E56596DF_.wvu.Cols" localSheetId="0" hidden="1">'Справочно'!$O:$IV</definedName>
    <definedName name="Z_1F5EFDEF_B388_4FA7_9FFB_6914E56596DF_.wvu.Rows" localSheetId="0" hidden="1">'Справочно'!#REF!</definedName>
    <definedName name="Z_3C4F1DF6_32FF_47F3_9144_DAD5E352DE32_.wvu.Cols" localSheetId="0" hidden="1">'Справочно'!$O:$IV</definedName>
    <definedName name="Z_3C4F1DF6_32FF_47F3_9144_DAD5E352DE32_.wvu.Rows" localSheetId="0" hidden="1">'Справочно'!#REF!</definedName>
    <definedName name="ддл">P5_SCOPE_PER_PRT,P6_SCOPE_PER_PRT,P7_SCOPE_PER_PRT,P8_SCOPE_PER_PRT</definedName>
    <definedName name="_xlnm.Print_Area" localSheetId="0">'Справочно'!$A$1:$M$7</definedName>
    <definedName name="оот">P1_T6_Protect,P2_T6_Protect</definedName>
    <definedName name="ппр">P1_SCOPE_SV_PRT,P2_SCOPE_SV_PRT,P3_SCOPE_SV_PRT</definedName>
    <definedName name="тстс">P1_T2_DiapProt,P2_T2_DiapProt</definedName>
    <definedName name="ттт">P1_T6_Protect,P2_T6_Protect</definedName>
  </definedNames>
  <calcPr fullCalcOnLoad="1"/>
</workbook>
</file>

<file path=xl/comments4.xml><?xml version="1.0" encoding="utf-8"?>
<comments xmlns="http://schemas.openxmlformats.org/spreadsheetml/2006/main">
  <authors>
    <author>PreInstall-User</author>
  </authors>
  <commentList>
    <comment ref="B7" authorId="0">
      <text>
        <r>
          <rPr>
            <b/>
            <sz val="8"/>
            <rFont val="Tahoma"/>
            <family val="2"/>
          </rPr>
          <t>PreInstall-User: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<sst xmlns="http://schemas.openxmlformats.org/spreadsheetml/2006/main" count="402" uniqueCount="307">
  <si>
    <t>Адрес</t>
  </si>
  <si>
    <t>Телефон</t>
  </si>
  <si>
    <t>E-mail</t>
  </si>
  <si>
    <t>Сайт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</si>
  <si>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</si>
  <si>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Планирование конкурсных процедур и результаты их проведения</t>
  </si>
  <si>
    <t>Наименование показателя / тариф</t>
  </si>
  <si>
    <t>Предлагаемый метод регулирования</t>
  </si>
  <si>
    <t>Период действия тарифов</t>
  </si>
  <si>
    <t>Инвестиционная программа</t>
  </si>
  <si>
    <t>не позднее 30 календарных дней со дня принятия решения об установлении тарифа</t>
  </si>
  <si>
    <t>не позднее 30 календарных дней со дня направления годового бухгалтерского баланса в налоговые органы</t>
  </si>
  <si>
    <t>ежеквартально, в течение 30 календарных дней по истечении квартала</t>
  </si>
  <si>
    <t xml:space="preserve"> 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</si>
  <si>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(технологическом присоеденении) к  системе теплоснабжения</t>
  </si>
  <si>
    <t>Форма заявки на подключение (технологическое присоединение) к  системе теплоснабжения</t>
  </si>
  <si>
    <t>Перечень документов, представляемых одновременно с заявкой на подключение (технологическое присоединение) к 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</si>
  <si>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 системе теплоснабжения, принятии решения и уведомлении о принятом</t>
  </si>
  <si>
    <t>Контакты службы, ответственной за прием и обработку заявок на подключение (технологическое присоединение) к  системе теплоснабжения</t>
  </si>
  <si>
    <t>п. 24 Информация об условиях, на которых осуществляется поставка регулируемых товаров (оказание регулируемых услуг)</t>
  </si>
  <si>
    <t>п. 25  Информация о порядке выполнения технологических, технических
и других мероприятий, связанных с подключением (технологическим присоединением) к  системе теплоснабжения</t>
  </si>
  <si>
    <t>Место размещения положения о закупках регулируемой организации</t>
  </si>
  <si>
    <t>п. 26 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</si>
  <si>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цвет листов</t>
  </si>
  <si>
    <t>Сроки раскрытия</t>
  </si>
  <si>
    <t>в течение 10 календарных дней со дня подачи заявления об установлении тарифов</t>
  </si>
  <si>
    <t>п. 19-21</t>
  </si>
  <si>
    <t>п. 22</t>
  </si>
  <si>
    <t>п. 26-27</t>
  </si>
  <si>
    <t>п. 16; 24-25</t>
  </si>
  <si>
    <t>Согласно Постановления правительства № 570 от 05.07.2013 "О стандартах раскрытия информации теплоснабжающими организациями, тепловыми организациями и органами регулирования"</t>
  </si>
  <si>
    <t>183001 г. Мурманск, ул. Траловая, д.12</t>
  </si>
  <si>
    <t>Главный энергетик- начальник энергохозяйства Шаповалов Сергей Александрович т. 28-67-88, м. т. 8 911 304 08 06
Инженер-энергетик Скорынина Дарья Андреевна: т. 28-61-25
Ведущий юрисконсульт Исакова Елена Борисовна т. 28-78-78</t>
  </si>
  <si>
    <t xml:space="preserve">      Тарифы на тепловую энергию для потребителей ОАО «Мурманский морской рыбный порт», приобретающих тепловую энергию через сети ОАО «Мурманский морской рыбный порт», с календарной разбивкой:</t>
  </si>
  <si>
    <t>* Выделяется в целях реализации пункта 6 статьи 168 Налогового кодекса Российской Федерации (часть вторая)</t>
  </si>
  <si>
    <t>Наименование органа регулирования, принявшего решение об утверждении тарифа на тепловую энергию</t>
  </si>
  <si>
    <t>п. 16. Информация о тарифах на тепловую энергию</t>
  </si>
  <si>
    <t>Реквизиты (дата, номер) решения об утверждении тарифов на тепловую энергию</t>
  </si>
  <si>
    <t>Срок действия установленных тарифов на тепловую энергию</t>
  </si>
  <si>
    <t>Источник официального опубликования решения об установлении тарифов на тепловую энергию</t>
  </si>
  <si>
    <t>Годовой объем полезного отпуска тепловой энергии, Гкал</t>
  </si>
  <si>
    <t>Расчетная величина тарифов, руб./Гкал без НДС по видам теплоносителей:</t>
  </si>
  <si>
    <t xml:space="preserve"> - острый и редуцированный пар</t>
  </si>
  <si>
    <t xml:space="preserve"> - горячая вода для потребителей, приобретающих теплоэнергию через сети ОАО "Мурманский морской рыбный порт"</t>
  </si>
  <si>
    <t xml:space="preserve"> - горячая вода для потребителей, приобретающих теплоэнергию через сети ОАО "Мурманэнергосбыт"</t>
  </si>
  <si>
    <t>метод индексации</t>
  </si>
  <si>
    <t>в том числе 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РФ, тыс. руб.</t>
  </si>
  <si>
    <t>2016 год</t>
  </si>
  <si>
    <t>2017 год</t>
  </si>
  <si>
    <t xml:space="preserve">Примечание: </t>
  </si>
  <si>
    <t xml:space="preserve">  Тарифы на тепловую энергию для потребителей ОАО «Мурманский морской рыбный порт», приобретающих тепловую энергию через сети ОАО «Мурманэнергосбыт» (кроме населения), с календарной разбивкой:</t>
  </si>
  <si>
    <t xml:space="preserve">  Тарифы на тепловую энергию для потребителей ОАО «Мурманский морской рыбный порт», приобретающих тепловую энергию через сети ОАО «Мурманэнергосбыт» (население), с календарной разбивкой:</t>
  </si>
  <si>
    <t xml:space="preserve"> -  вода</t>
  </si>
  <si>
    <t xml:space="preserve"> - вода </t>
  </si>
  <si>
    <t xml:space="preserve"> - вода</t>
  </si>
  <si>
    <r>
      <t xml:space="preserve"> - </t>
    </r>
    <r>
      <rPr>
        <sz val="10"/>
        <color indexed="8"/>
        <rFont val="Times New Roman"/>
        <family val="1"/>
      </rPr>
      <t xml:space="preserve">вода </t>
    </r>
  </si>
  <si>
    <r>
      <t xml:space="preserve"> - </t>
    </r>
    <r>
      <rPr>
        <sz val="10"/>
        <color indexed="8"/>
        <rFont val="Times New Roman"/>
        <family val="1"/>
      </rPr>
      <t xml:space="preserve"> вода </t>
    </r>
  </si>
  <si>
    <r>
      <t xml:space="preserve"> - </t>
    </r>
    <r>
      <rPr>
        <sz val="10"/>
        <color indexed="8"/>
        <rFont val="Times New Roman"/>
        <family val="1"/>
      </rPr>
      <t>вода</t>
    </r>
  </si>
  <si>
    <t xml:space="preserve"> - острый  и редуцированный пар </t>
  </si>
  <si>
    <t xml:space="preserve"> - острый  и редуцированный пар</t>
  </si>
  <si>
    <t xml:space="preserve"> - потребители, оплачивающие производство и передачу тепловой энергии, одноставочный, руб./Гкал без учета НДС</t>
  </si>
  <si>
    <t xml:space="preserve"> - потребители, оплачивающие производство и передачу тепловой энергии, одноставочный,  руб./Гкал без учета НДС </t>
  </si>
  <si>
    <t xml:space="preserve"> - потребители, оплачивающие производство и передачу тепловой энергии, одноставочный, руб./Гкал без  учета НДС</t>
  </si>
  <si>
    <t xml:space="preserve"> - потребители, оплачивающие производство и передачу тепловой энергии, одноставочный, руб./Гкал  с учетом НДС *</t>
  </si>
  <si>
    <t>mail@mmrp.ru</t>
  </si>
  <si>
    <t>Информация размещена на:                    1. Официальном сайте www.portofmurmansk.ru в разделе  "ЗАКУПКИ"                                                            2. На сайте www.zakupki.gov.ru</t>
  </si>
  <si>
    <t xml:space="preserve">1. Федеральный закон от 18.07.2011 г. № 223-ФЗ "О закупках товаров, работ, услуг отдельными видами юридических лиц.                                                                        2. Положение о закупочной деятельности ОАО "Мурманский морской рыбный порт", Утверждено протоколом заседания совета директоров ОАО "ММРП" от 20.05.2011 №33.                                                                                                            3. Порядок осуществления закупок товаров, работ и услуг, Утверждено генеральным директором ОАО "ММРП" от 02.03.2012 г.                                </t>
  </si>
  <si>
    <t>В соответствии с постановлением Правительства Российской Федерации № 570 от 05.07.2013 года "О стандартах раскрытия информации теплоснабжающими организациями, теплосетевыми организациями и органами регулирования» ОАО «Мурманский морской рыбный порт" публикует следующую информацию:</t>
  </si>
  <si>
    <t xml:space="preserve">п. 18 Общая информация о регулируемой организации в сфере теплоснабжения </t>
  </si>
  <si>
    <t>№ п/п</t>
  </si>
  <si>
    <t>Наименование показателя</t>
  </si>
  <si>
    <t>Значение</t>
  </si>
  <si>
    <t>Наименование юридического лица, 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</si>
  <si>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 в качестве юридического лица</t>
  </si>
  <si>
    <t xml:space="preserve">Государственный регистрационный номер1065190013107, дата 14.02.2006 г., 
Инспекция ФНС России по г. Мурманску
</t>
  </si>
  <si>
    <t>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</t>
  </si>
  <si>
    <t>Режим работы регулируемой организации, в том числе абонентских отделов, сбытовых подразделений и диспетчерских служб</t>
  </si>
  <si>
    <t xml:space="preserve">Котельная – круглосуточный; Абонентские и сбытовые отделы – односменный: пн.-пт. с 8.00-16.00, суб., вск.-выходной;
Диспетчерская служба – круглосуточный.
</t>
  </si>
  <si>
    <t>Регулируемый вид деятельности;</t>
  </si>
  <si>
    <t>Теплоснабжение</t>
  </si>
  <si>
    <t>Протяженность магистральных сетей (в однотрубном исчислении) (километров);</t>
  </si>
  <si>
    <t>Протяженность разводящих сетей (в однотрубном исчислении) (километров);</t>
  </si>
  <si>
    <t>Количество теплоэлектростанций с указанием их установленной электрической и тепловой мощности (штук);</t>
  </si>
  <si>
    <t>___</t>
  </si>
  <si>
    <t>Количество тепловых станций с указанием их установленной тепловой мощности (штук);</t>
  </si>
  <si>
    <t>Количество котельных с указанием их установленной тепловой мощности (штук);</t>
  </si>
  <si>
    <t>Одна, выработка: 200 тн/час или 140 Гкал/час</t>
  </si>
  <si>
    <t>Количество центральных тепловых пунктов (штук).</t>
  </si>
  <si>
    <t>п. 19 Информация об основных показателях финансово-хозяйственной деятельности, включая структуру основных производственных затрат в части теплоснабжения</t>
  </si>
  <si>
    <t xml:space="preserve">N п/п </t>
  </si>
  <si>
    <t xml:space="preserve">Наименование показателя           </t>
  </si>
  <si>
    <t>Единица  измерения</t>
  </si>
  <si>
    <t>План 2013</t>
  </si>
  <si>
    <t>Вид регулируемой деятельности</t>
  </si>
  <si>
    <t>x</t>
  </si>
  <si>
    <t>Передача и сбыт тепловой энергии</t>
  </si>
  <si>
    <t>производство, передача и сбыт тепловой энергии</t>
  </si>
  <si>
    <t>а</t>
  </si>
  <si>
    <t>Выручка от регулируемой деятельности</t>
  </si>
  <si>
    <t>тыс. руб.</t>
  </si>
  <si>
    <t>б</t>
  </si>
  <si>
    <t>Себестоимость производимых товаров (оказываемых услуг) по регулируемому виду деятельности, в тои числе:</t>
  </si>
  <si>
    <t>б.1</t>
  </si>
  <si>
    <t>Расходы на покупаемую тепловую энергию (мощность), теплоноситель</t>
  </si>
  <si>
    <t>-</t>
  </si>
  <si>
    <t>б.2.</t>
  </si>
  <si>
    <t>Расходы на топливо, всего</t>
  </si>
  <si>
    <t>б.2.1.</t>
  </si>
  <si>
    <t>мазут</t>
  </si>
  <si>
    <t>Стоимость</t>
  </si>
  <si>
    <t>Объем</t>
  </si>
  <si>
    <t xml:space="preserve"> тыс. м3</t>
  </si>
  <si>
    <t>Стоимость 1-й единицы объема с учетом доставки (транспортировки)</t>
  </si>
  <si>
    <t>Способ приобретения</t>
  </si>
  <si>
    <t>Х</t>
  </si>
  <si>
    <t>покупка на основании проведенных открытых конкурсов</t>
  </si>
  <si>
    <t>б.2.2.</t>
  </si>
  <si>
    <t>Уголь каменный</t>
  </si>
  <si>
    <t>тн</t>
  </si>
  <si>
    <t>б.2.3.</t>
  </si>
  <si>
    <t>электроэнергия</t>
  </si>
  <si>
    <t>едн. изм.</t>
  </si>
  <si>
    <t>б.3.</t>
  </si>
  <si>
    <t xml:space="preserve">Расход на покупаемую электрическую энергию (мощность), используемым в технологическом процессе </t>
  </si>
  <si>
    <t>б.3.1.</t>
  </si>
  <si>
    <t>Средневзвешенная стоимость 1 кВт/ч</t>
  </si>
  <si>
    <t xml:space="preserve"> руб.</t>
  </si>
  <si>
    <t>б.3.2.</t>
  </si>
  <si>
    <t>Объем приобретенной электрической энергии</t>
  </si>
  <si>
    <t>тыс. кВт/ч</t>
  </si>
  <si>
    <t>б.4.</t>
  </si>
  <si>
    <t>Расходы на приобретение холодной воды, используемой в  технологическом процессе</t>
  </si>
  <si>
    <t>б.5.</t>
  </si>
  <si>
    <t>Расходы на химреагенты, используемые в технологическом процессе</t>
  </si>
  <si>
    <t>б.6.1.</t>
  </si>
  <si>
    <r>
      <t xml:space="preserve">Расходы на оплату труда </t>
    </r>
    <r>
      <rPr>
        <b/>
        <sz val="11"/>
        <rFont val="Times New Roman"/>
        <family val="1"/>
      </rPr>
      <t>основного производственного персонала</t>
    </r>
  </si>
  <si>
    <t>б.6.2.</t>
  </si>
  <si>
    <r>
      <t xml:space="preserve">Отчисления на социальные нужды </t>
    </r>
    <r>
      <rPr>
        <b/>
        <sz val="11"/>
        <rFont val="Times New Roman"/>
        <family val="1"/>
      </rPr>
      <t>основного производственного персонала</t>
    </r>
  </si>
  <si>
    <t>б.7.1.</t>
  </si>
  <si>
    <r>
      <t xml:space="preserve">Расходы на оплату труда </t>
    </r>
    <r>
      <rPr>
        <b/>
        <sz val="11"/>
        <rFont val="Times New Roman"/>
        <family val="1"/>
      </rPr>
      <t>административно-управлеченского персонала</t>
    </r>
  </si>
  <si>
    <t>б.7.2.</t>
  </si>
  <si>
    <r>
      <t xml:space="preserve">Отчисления на социальные нужды </t>
    </r>
    <r>
      <rPr>
        <b/>
        <sz val="11"/>
        <rFont val="Times New Roman"/>
        <family val="1"/>
      </rPr>
      <t>административно-управлеченского персонала</t>
    </r>
  </si>
  <si>
    <t>б.8.</t>
  </si>
  <si>
    <t>Расходы на амортизацию основных производственных средств</t>
  </si>
  <si>
    <t>б.9.</t>
  </si>
  <si>
    <t>Расходы на аренду имущества, используемого для осуществлнения регулируемого вида деятельности</t>
  </si>
  <si>
    <t>б.10.</t>
  </si>
  <si>
    <r>
      <t xml:space="preserve">Общепроизводственные </t>
    </r>
    <r>
      <rPr>
        <b/>
        <sz val="11"/>
        <rFont val="Times New Roman"/>
        <family val="1"/>
      </rPr>
      <t>(цеховые)</t>
    </r>
    <r>
      <rPr>
        <sz val="11"/>
        <rFont val="Times New Roman"/>
        <family val="1"/>
      </rPr>
      <t xml:space="preserve"> расходы, в том числе:</t>
    </r>
  </si>
  <si>
    <t>б.10.1</t>
  </si>
  <si>
    <t>Расходы на ремонт (капитальный и текущий)</t>
  </si>
  <si>
    <t>б.11</t>
  </si>
  <si>
    <t>Общехозяйственные расходы, в том числе:</t>
  </si>
  <si>
    <t>б.11.1</t>
  </si>
  <si>
    <t>б.12</t>
  </si>
  <si>
    <t>Расходы на ремонт (капитальный и текущий) основных производственных средств</t>
  </si>
  <si>
    <t>б.13</t>
  </si>
  <si>
    <t>Прочие расходы ,которые подлежат отнесению на регулируемые виды деятельности</t>
  </si>
  <si>
    <t>в</t>
  </si>
  <si>
    <t>Чистая прибыль от регулируемого вида деятельности</t>
  </si>
  <si>
    <t xml:space="preserve"> - </t>
  </si>
  <si>
    <t>в.1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</si>
  <si>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</si>
  <si>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г</t>
  </si>
  <si>
    <t>Изменение стоимости основных фондов</t>
  </si>
  <si>
    <t>г.1</t>
  </si>
  <si>
    <t xml:space="preserve">В том числе за счет ввода (вывода) их из эксплуатации </t>
  </si>
  <si>
    <t>г.2</t>
  </si>
  <si>
    <t>В том числе за счет переоценки стоимости основных фондов (только положительная или отрицательная разница)</t>
  </si>
  <si>
    <t>д</t>
  </si>
  <si>
    <t>Валовая прибыль от продажи товаров и услуг по регулируемому виду деятельности (убыток)</t>
  </si>
  <si>
    <t>е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</si>
  <si>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</si>
  <si>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ж</t>
  </si>
  <si>
    <t>Установленная тепловая мощность</t>
  </si>
  <si>
    <t>Гкал/ч</t>
  </si>
  <si>
    <t>з</t>
  </si>
  <si>
    <t>Присоединенная нагрузка</t>
  </si>
  <si>
    <t>и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</si>
  <si>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</si>
  <si>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тыс. Гкал</t>
  </si>
  <si>
    <t>к</t>
  </si>
  <si>
    <t>Объем покупаемой регулируемой организацией тепловой энергии в рамках осуществления регулируемых видов деятельности</t>
  </si>
  <si>
    <t>л</t>
  </si>
  <si>
    <t>Объем тепловой энергии, отпускаемой потребителям, в том числе:</t>
  </si>
  <si>
    <t>л.1</t>
  </si>
  <si>
    <t>По приборам учета</t>
  </si>
  <si>
    <t>л.2</t>
  </si>
  <si>
    <t>По нормативам потребления</t>
  </si>
  <si>
    <t>м</t>
  </si>
  <si>
    <t>Утвержденный норматив технологических потерь при передаче тепловой энергии по тепловым сетям</t>
  </si>
  <si>
    <t>Ккал/мес</t>
  </si>
  <si>
    <t>н</t>
  </si>
  <si>
    <t>Фактический объем потерь при передаче тепловой энергии</t>
  </si>
  <si>
    <t>о</t>
  </si>
  <si>
    <t>Среднесписочная численность основного производственного персонала</t>
  </si>
  <si>
    <t>чел.</t>
  </si>
  <si>
    <t>п</t>
  </si>
  <si>
    <t>Среднесписочная численность административно-управленченского персонала</t>
  </si>
  <si>
    <t>р</t>
  </si>
  <si>
    <t>Удельный расход условного топлива на единицу тепловой энергии, отпускаемой в тепловую сеть</t>
  </si>
  <si>
    <t>кг у.т./Гкал</t>
  </si>
  <si>
    <t>с</t>
  </si>
  <si>
    <t>Удельный расход электрической энергии на единицу тепловой энергии, отпускаемой в тепловую сеть</t>
  </si>
  <si>
    <t>тыс.кВт*ч/Гкал</t>
  </si>
  <si>
    <t>т</t>
  </si>
  <si>
    <r>
      <t>Удельный расход холодной воды на единицу тепловой энергии, отпускаемой в тепловую сеть (</t>
    </r>
    <r>
      <rPr>
        <b/>
        <sz val="11"/>
        <rFont val="Times New Roman"/>
        <family val="1"/>
      </rPr>
      <t>средний</t>
    </r>
    <r>
      <rPr>
        <sz val="11"/>
        <rFont val="Times New Roman"/>
        <family val="1"/>
      </rPr>
      <t>)</t>
    </r>
  </si>
  <si>
    <t>куб. м/Гкал</t>
  </si>
  <si>
    <t xml:space="preserve">п. 20 Информация об основных потребительских характеристиках регулируемых товаров и услуг регулируемых организацией и их соответствии установленным требованиям </t>
  </si>
  <si>
    <t>Количество аварий на системах теплоснабжения (единиц на км)</t>
  </si>
  <si>
    <t>Количество аварий на источниках тепловой энергии (единиц на источник)</t>
  </si>
  <si>
    <t>Показатели надежности и качества</t>
  </si>
  <si>
    <t>Доля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</si>
  <si>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</si>
  <si>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>п. 21 Информация об инвестиционных программах регулируемой организации</t>
  </si>
  <si>
    <t>ОАО "Мурманский морской рыбный порт"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</si>
  <si>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</si>
  <si>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</si>
  <si>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</si>
  <si>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</si>
  <si>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</si>
  <si>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</si>
  <si>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</si>
  <si>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</si>
  <si>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</si>
  <si>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</si>
  <si>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</si>
  <si>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>на</t>
  </si>
  <si>
    <t xml:space="preserve"> год,</t>
  </si>
  <si>
    <t>нет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</si>
  <si>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</si>
  <si>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</si>
  <si>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</si>
  <si>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</si>
  <si>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</si>
  <si>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</si>
  <si>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</si>
  <si>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</si>
  <si>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</si>
  <si>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</si>
  <si>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</si>
  <si>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</si>
  <si>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</si>
  <si>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</si>
  <si>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r>
      <t>К</t>
    </r>
    <r>
      <rPr>
        <b/>
        <vertAlign val="subscript"/>
        <sz val="12"/>
        <rFont val="Times New Roman"/>
        <family val="1"/>
      </rPr>
      <t>ГОТ</t>
    </r>
    <r>
      <rPr>
        <b/>
        <sz val="12"/>
        <rFont val="Times New Roman"/>
        <family val="1"/>
      </rPr>
      <t xml:space="preserve"> = 0,965 </t>
    </r>
    <r>
      <rPr>
        <sz val="12"/>
        <rFont val="Times New Roman"/>
        <family val="1"/>
      </rPr>
      <t>(категория готовности – удовлетворительная).</t>
    </r>
  </si>
  <si>
    <r>
      <t>-</t>
    </r>
    <r>
      <rPr>
        <sz val="12"/>
        <rFont val="Times New Roman"/>
        <family val="1"/>
      </rPr>
      <t xml:space="preserve">      показатель надёжности электроснабжения источников тепловой энергии </t>
    </r>
    <r>
      <rPr>
        <b/>
        <sz val="12"/>
        <rFont val="Times New Roman"/>
        <family val="1"/>
      </rPr>
      <t>К</t>
    </r>
    <r>
      <rPr>
        <b/>
        <vertAlign val="subscript"/>
        <sz val="12"/>
        <rFont val="Times New Roman"/>
        <family val="1"/>
      </rPr>
      <t>Э</t>
    </r>
    <r>
      <rPr>
        <b/>
        <sz val="12"/>
        <rFont val="Times New Roman"/>
        <family val="1"/>
      </rPr>
      <t xml:space="preserve"> = 1,0</t>
    </r>
    <r>
      <rPr>
        <sz val="12"/>
        <rFont val="Times New Roman"/>
        <family val="1"/>
      </rPr>
      <t>;</t>
    </r>
  </si>
  <si>
    <r>
      <t>-</t>
    </r>
    <r>
      <rPr>
        <sz val="12"/>
        <rFont val="Times New Roman"/>
        <family val="1"/>
      </rPr>
      <t xml:space="preserve">      показатель надёжности водоснабжения источников тепловой энергии </t>
    </r>
    <r>
      <rPr>
        <b/>
        <sz val="12"/>
        <rFont val="Times New Roman"/>
        <family val="1"/>
      </rPr>
      <t>К</t>
    </r>
    <r>
      <rPr>
        <b/>
        <vertAlign val="subscript"/>
        <sz val="12"/>
        <rFont val="Times New Roman"/>
        <family val="1"/>
      </rPr>
      <t>В</t>
    </r>
    <r>
      <rPr>
        <b/>
        <sz val="12"/>
        <rFont val="Times New Roman"/>
        <family val="1"/>
      </rPr>
      <t xml:space="preserve"> = 0,6</t>
    </r>
    <r>
      <rPr>
        <sz val="12"/>
        <rFont val="Times New Roman"/>
        <family val="1"/>
      </rPr>
      <t>;</t>
    </r>
  </si>
  <si>
    <r>
      <t>-</t>
    </r>
    <r>
      <rPr>
        <sz val="12"/>
        <rFont val="Times New Roman"/>
        <family val="1"/>
      </rPr>
      <t xml:space="preserve">      показатель надёжности топливоснабжения источников тепловой энергии </t>
    </r>
    <r>
      <rPr>
        <b/>
        <sz val="12"/>
        <rFont val="Times New Roman"/>
        <family val="1"/>
      </rPr>
      <t>К</t>
    </r>
    <r>
      <rPr>
        <b/>
        <vertAlign val="subscript"/>
        <sz val="12"/>
        <rFont val="Times New Roman"/>
        <family val="1"/>
      </rPr>
      <t>Т</t>
    </r>
    <r>
      <rPr>
        <b/>
        <sz val="12"/>
        <rFont val="Times New Roman"/>
        <family val="1"/>
      </rPr>
      <t xml:space="preserve"> = 0,5</t>
    </r>
    <r>
      <rPr>
        <sz val="12"/>
        <rFont val="Times New Roman"/>
        <family val="1"/>
      </rPr>
      <t>;</t>
    </r>
  </si>
  <si>
    <r>
      <t>-</t>
    </r>
    <r>
      <rPr>
        <sz val="12"/>
        <rFont val="Times New Roman"/>
        <family val="1"/>
      </rPr>
      <t xml:space="preserve">      показатель соответствия тепловой мощности источников тепловой энергии и пропускной способности тепловых сетей расчётным тепловым нагрузкам потребителей </t>
    </r>
    <r>
      <rPr>
        <b/>
        <sz val="12"/>
        <rFont val="Times New Roman"/>
        <family val="1"/>
      </rPr>
      <t>К</t>
    </r>
    <r>
      <rPr>
        <b/>
        <vertAlign val="subscript"/>
        <sz val="12"/>
        <rFont val="Times New Roman"/>
        <family val="1"/>
      </rPr>
      <t>Б</t>
    </r>
    <r>
      <rPr>
        <b/>
        <sz val="12"/>
        <rFont val="Times New Roman"/>
        <family val="1"/>
      </rPr>
      <t xml:space="preserve"> = 1,0</t>
    </r>
    <r>
      <rPr>
        <sz val="12"/>
        <rFont val="Times New Roman"/>
        <family val="1"/>
      </rPr>
      <t>;</t>
    </r>
  </si>
  <si>
    <r>
      <t>-</t>
    </r>
    <r>
      <rPr>
        <sz val="12"/>
        <rFont val="Times New Roman"/>
        <family val="1"/>
      </rPr>
      <t xml:space="preserve">      показатель уровня резервирования источников тепловой энергии и элементов тепловой сети путём их кольцевания и устройств перемычек </t>
    </r>
    <r>
      <rPr>
        <b/>
        <sz val="12"/>
        <rFont val="Times New Roman"/>
        <family val="1"/>
      </rPr>
      <t>К</t>
    </r>
    <r>
      <rPr>
        <b/>
        <vertAlign val="subscript"/>
        <sz val="12"/>
        <rFont val="Times New Roman"/>
        <family val="1"/>
      </rPr>
      <t>Р</t>
    </r>
    <r>
      <rPr>
        <b/>
        <sz val="12"/>
        <rFont val="Times New Roman"/>
        <family val="1"/>
      </rPr>
      <t xml:space="preserve"> = 0,5;</t>
    </r>
  </si>
  <si>
    <r>
      <t>-</t>
    </r>
    <r>
      <rPr>
        <sz val="12"/>
        <rFont val="Times New Roman"/>
        <family val="1"/>
      </rPr>
      <t xml:space="preserve">      показатель технического состояния тепловых сетей, характеризуемый наличием ветхих, подлежащих замене трубопроводов </t>
    </r>
    <r>
      <rPr>
        <b/>
        <sz val="12"/>
        <rFont val="Times New Roman"/>
        <family val="1"/>
      </rPr>
      <t>К</t>
    </r>
    <r>
      <rPr>
        <b/>
        <vertAlign val="subscript"/>
        <sz val="12"/>
        <rFont val="Times New Roman"/>
        <family val="1"/>
      </rPr>
      <t>С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= 0,5</t>
    </r>
    <r>
      <rPr>
        <sz val="12"/>
        <rFont val="Times New Roman"/>
        <family val="1"/>
      </rPr>
      <t>;</t>
    </r>
  </si>
  <si>
    <r>
      <t>-</t>
    </r>
    <r>
      <rPr>
        <sz val="12"/>
        <rFont val="Times New Roman"/>
        <family val="1"/>
      </rPr>
      <t xml:space="preserve">     показатель интенсивности отказов систем теплоснабжения тепловых сетей </t>
    </r>
    <r>
      <rPr>
        <b/>
        <sz val="12"/>
        <rFont val="Times New Roman"/>
        <family val="1"/>
      </rPr>
      <t>К</t>
    </r>
    <r>
      <rPr>
        <b/>
        <vertAlign val="subscript"/>
        <sz val="12"/>
        <rFont val="Times New Roman"/>
        <family val="1"/>
      </rPr>
      <t>ОТК</t>
    </r>
    <r>
      <rPr>
        <b/>
        <sz val="12"/>
        <rFont val="Times New Roman"/>
        <family val="1"/>
      </rPr>
      <t xml:space="preserve"> = 1,0;</t>
    </r>
  </si>
  <si>
    <r>
      <t>-</t>
    </r>
    <r>
      <rPr>
        <sz val="12"/>
        <rFont val="Times New Roman"/>
        <family val="1"/>
      </rPr>
      <t xml:space="preserve">     показатель относительного недоотпуска тепла </t>
    </r>
    <r>
      <rPr>
        <b/>
        <sz val="12"/>
        <rFont val="Times New Roman"/>
        <family val="1"/>
      </rPr>
      <t>К</t>
    </r>
    <r>
      <rPr>
        <vertAlign val="subscript"/>
        <sz val="12"/>
        <rFont val="Times New Roman"/>
        <family val="1"/>
      </rPr>
      <t>нед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= 1,0</t>
    </r>
    <r>
      <rPr>
        <sz val="12"/>
        <rFont val="Times New Roman"/>
        <family val="1"/>
      </rPr>
      <t>;</t>
    </r>
  </si>
  <si>
    <r>
      <t>-</t>
    </r>
    <r>
      <rPr>
        <sz val="12"/>
        <rFont val="Times New Roman"/>
        <family val="1"/>
      </rPr>
      <t xml:space="preserve">     показатель качества теплоснабжения </t>
    </r>
    <r>
      <rPr>
        <b/>
        <sz val="12"/>
        <rFont val="Times New Roman"/>
        <family val="1"/>
      </rPr>
      <t>К</t>
    </r>
    <r>
      <rPr>
        <b/>
        <vertAlign val="subscript"/>
        <sz val="12"/>
        <rFont val="Times New Roman"/>
        <family val="1"/>
      </rPr>
      <t>ж</t>
    </r>
    <r>
      <rPr>
        <b/>
        <sz val="12"/>
        <rFont val="Times New Roman"/>
        <family val="1"/>
      </rPr>
      <t xml:space="preserve"> = 1,0;</t>
    </r>
  </si>
  <si>
    <r>
      <t>-</t>
    </r>
    <r>
      <rPr>
        <sz val="12"/>
        <rFont val="Times New Roman"/>
        <family val="1"/>
      </rPr>
      <t xml:space="preserve">     показатель надёжности системы теплоснабжения </t>
    </r>
    <r>
      <rPr>
        <b/>
        <sz val="12"/>
        <rFont val="Times New Roman"/>
        <family val="1"/>
      </rPr>
      <t>К</t>
    </r>
    <r>
      <rPr>
        <b/>
        <vertAlign val="subscript"/>
        <sz val="12"/>
        <rFont val="Times New Roman"/>
        <family val="1"/>
      </rPr>
      <t>над</t>
    </r>
    <r>
      <rPr>
        <b/>
        <sz val="12"/>
        <rFont val="Times New Roman"/>
        <family val="1"/>
      </rPr>
      <t xml:space="preserve"> = 0,79 </t>
    </r>
    <r>
      <rPr>
        <sz val="12"/>
        <rFont val="Times New Roman"/>
        <family val="1"/>
      </rPr>
      <t>(оценка надёжности системы - надёжная).</t>
    </r>
  </si>
  <si>
    <r>
      <t>-</t>
    </r>
    <r>
      <rPr>
        <sz val="12"/>
        <rFont val="Times New Roman"/>
        <family val="1"/>
      </rPr>
      <t xml:space="preserve">      показатель укомплектованности ремонтным и оперативно-ремонтным персоналом </t>
    </r>
    <r>
      <rPr>
        <b/>
        <sz val="12"/>
        <rFont val="Times New Roman"/>
        <family val="1"/>
      </rPr>
      <t>К</t>
    </r>
    <r>
      <rPr>
        <b/>
        <vertAlign val="subscript"/>
        <sz val="12"/>
        <rFont val="Times New Roman"/>
        <family val="1"/>
      </rPr>
      <t>П</t>
    </r>
    <r>
      <rPr>
        <b/>
        <sz val="12"/>
        <rFont val="Times New Roman"/>
        <family val="1"/>
      </rPr>
      <t xml:space="preserve"> = 1,0</t>
    </r>
    <r>
      <rPr>
        <sz val="12"/>
        <rFont val="Times New Roman"/>
        <family val="1"/>
      </rPr>
      <t>;</t>
    </r>
  </si>
  <si>
    <r>
      <t>-</t>
    </r>
    <r>
      <rPr>
        <sz val="12"/>
        <rFont val="Times New Roman"/>
        <family val="1"/>
      </rPr>
      <t xml:space="preserve">      показатель оснащённости машинами, специальными механизмами и оборудованием </t>
    </r>
    <r>
      <rPr>
        <b/>
        <sz val="12"/>
        <rFont val="Times New Roman"/>
        <family val="1"/>
      </rPr>
      <t>К</t>
    </r>
    <r>
      <rPr>
        <b/>
        <vertAlign val="subscript"/>
        <sz val="12"/>
        <rFont val="Times New Roman"/>
        <family val="1"/>
      </rPr>
      <t>М</t>
    </r>
    <r>
      <rPr>
        <b/>
        <sz val="12"/>
        <rFont val="Times New Roman"/>
        <family val="1"/>
      </rPr>
      <t xml:space="preserve"> = 0,9</t>
    </r>
    <r>
      <rPr>
        <sz val="12"/>
        <rFont val="Times New Roman"/>
        <family val="1"/>
      </rPr>
      <t>;</t>
    </r>
  </si>
  <si>
    <r>
      <t>-</t>
    </r>
    <r>
      <rPr>
        <sz val="12"/>
        <rFont val="Times New Roman"/>
        <family val="1"/>
      </rPr>
      <t xml:space="preserve">      показатель наличия основных материально-технических ресурсов </t>
    </r>
    <r>
      <rPr>
        <b/>
        <sz val="12"/>
        <rFont val="Times New Roman"/>
        <family val="1"/>
      </rPr>
      <t>К</t>
    </r>
    <r>
      <rPr>
        <b/>
        <vertAlign val="subscript"/>
        <sz val="12"/>
        <rFont val="Times New Roman"/>
        <family val="1"/>
      </rPr>
      <t>ТР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= 1,0;</t>
    </r>
  </si>
  <si>
    <r>
      <t>-</t>
    </r>
    <r>
      <rPr>
        <sz val="12"/>
        <rFont val="Times New Roman"/>
        <family val="1"/>
      </rPr>
      <t>       показатель готовности теплоснабжающих организаций к проведению аварийно-восстановительных работ в системах теплоснабжения (итоговый показатель)</t>
    </r>
  </si>
  <si>
    <t>п. 22 Информация о наличии (отсутствии) технической возможности подключения (технологического присоединения) к  системе теплоснабжения, а также о регистрации и ходе реализации заявок на подключение (технологическое присоединение) к  системе теплоснабжения</t>
  </si>
  <si>
    <t>Количество поданных заявок на подключение (технологическое присоединение) к системе теплоснабжения</t>
  </si>
  <si>
    <t>Количество исполненных заявок на подключение (технологическое присоединение) к системе теплоснабжения</t>
  </si>
  <si>
    <t xml:space="preserve">Количество заявок 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
</t>
  </si>
  <si>
    <t xml:space="preserve">Резерв мощности системы теплоснабжения (Гкал/час)
</t>
  </si>
  <si>
    <t>2018 год</t>
  </si>
  <si>
    <t>2016 - 2018 г.г.</t>
  </si>
  <si>
    <t>п. 27 Информация о предложении регулируемой организации об установлении тарифов в сфере теплоснабжения на 2016 - 2018 г.г.</t>
  </si>
  <si>
    <t>Сведения о необходимой валовой выручке,  тыс. руб.</t>
  </si>
  <si>
    <t>1.</t>
  </si>
  <si>
    <t>2.</t>
  </si>
  <si>
    <t>3.</t>
  </si>
  <si>
    <t>4.</t>
  </si>
  <si>
    <t>5.</t>
  </si>
  <si>
    <t>6.</t>
  </si>
  <si>
    <t>2.1.</t>
  </si>
  <si>
    <t>2.2.</t>
  </si>
  <si>
    <t>2.3.</t>
  </si>
  <si>
    <t>4.1.</t>
  </si>
  <si>
    <t>Информация размещена на официальном сайте www.mmrp.ru в разделе "Услуги и тарифы"/"Типовые формы договоров"</t>
  </si>
  <si>
    <t>www.mmrp.ru</t>
  </si>
  <si>
    <t xml:space="preserve">Адрес: ул. Траловая, д.12,                                г. Мурманск, 183001 Россия
Тел: (815-2)287222, 286318. Факс: 8(815-2)286500
E-mail: mail@mmrp.ru www.mmrp.ru
</t>
  </si>
  <si>
    <t>Информация размещена на официальном сайте www.mmrp.ru в разделе "Услуги и тарифы"</t>
  </si>
  <si>
    <t xml:space="preserve">Условия, на которых осуществляется поставка тепловой энергии потребителям, соответствуют Федеральному закону от 27.07.2010 № 190-ФЗ «О теплоснабжении» и «Методическим рекомендациям по регулированию отношений между энергоснабжающей организацией и потребителями», утвержденными Первым заместителем Министра энергетики РФ И.А. Матлашовым 19.01.2001 и согласованными Председателем Федеральной энергетической комиссии РФ  Г.П. Крутовым 15.01.2002, ПП РФ от 16.04.2012 г. №307 "О порядке подключения к системам теплоснабжения и о внесении изменений в некоторые акты Правительства РФ". </t>
  </si>
  <si>
    <t>Факт 2015</t>
  </si>
  <si>
    <t xml:space="preserve"> -     пар 0,304;       сетевая вода (отопление) - 0,645</t>
  </si>
  <si>
    <t xml:space="preserve"> - отчет 1 квартал 2016 г.</t>
  </si>
  <si>
    <t xml:space="preserve"> - отчет 2 квартал 2016 г.</t>
  </si>
  <si>
    <t xml:space="preserve"> - отчет 3 квартал 2016 г.</t>
  </si>
  <si>
    <t xml:space="preserve"> - отчет 4 квартал 2016 г.</t>
  </si>
  <si>
    <t>18Гкал/час</t>
  </si>
  <si>
    <t>на 01.01.2015 г.- 115 974,7 на 31.12.2015 г. - 114 881,9</t>
  </si>
  <si>
    <t xml:space="preserve">ОАО «Мурманский морской рыбный порт»
Генеральный директор порта – Полянский Александр Владимирович
</t>
  </si>
  <si>
    <r>
      <t xml:space="preserve">В соответствии с постановлением Правительства Российской Федерации № 570 от 05.07.2013 года "О стандартах раскрытия информации теплоснабжающими организациями, теплосетевыми организациями и органами регулирования» ОАО «Мурманский морской рыбный порт" публикует на </t>
    </r>
    <r>
      <rPr>
        <b/>
        <u val="single"/>
        <sz val="12"/>
        <color indexed="8"/>
        <rFont val="Times New Roman"/>
        <family val="1"/>
      </rPr>
      <t>2015 год</t>
    </r>
    <r>
      <rPr>
        <b/>
        <sz val="12"/>
        <color indexed="8"/>
        <rFont val="Times New Roman"/>
        <family val="1"/>
      </rPr>
      <t xml:space="preserve"> следующую информацию:</t>
    </r>
  </si>
  <si>
    <t>Управление по тарифному регулированию Мурманской области</t>
  </si>
  <si>
    <t xml:space="preserve">постановления Управления по тарифному регулированию от 19.12.2014 № 62/14, от 29.12.2014 № 67/1 </t>
  </si>
  <si>
    <t xml:space="preserve">с 1 января по 30 июня 2015 г. </t>
  </si>
  <si>
    <t>с 1 июля по 31 декабря 2015 г.</t>
  </si>
  <si>
    <t>Тарифы действуют с 01.01. 2015 года с календарной разбивкой:                                     - с 01.01.2015 по 30.06.2015;                                  - с 01.07.2015 по 31.12.2015</t>
  </si>
  <si>
    <t xml:space="preserve">официальный интернет портал правительства Мурманской области (http://npa.gov-murman.ru) Дата публикации 19.12.2014 г.   " Мурманский вестник" от 16.01.2015 № 6 (5899)                    </t>
  </si>
  <si>
    <t>** Тарифы указываются в соответствии с Приложением №3 к постановлению Управления по тарифному регулированию Мурманской области от 19.12.2014 №62/14,с учетом НДС в целях реализации пункта 6 статьи 168 Налогового кодекса РФ (часть2).</t>
  </si>
  <si>
    <t>В соответствии со Стандартами раскрытия информации теплоснабжающими организациями, теплосетевыми организациями и органами регулирования, утвержденными Постановлением Правительства РФ №570 от 05.07.2013 г., информация размещена  на официальном сайте ОАО "Мурманский морской рыбный порт"  www.portofmurmansk.ru  в разделе   "Раскрытие информации/ В сфере теплоснабжения"</t>
  </si>
  <si>
    <t>Сведения о необходимой валовой выручке на соответствующий период,  тыс. руб.</t>
  </si>
  <si>
    <t>2015 год</t>
  </si>
  <si>
    <t>_____</t>
  </si>
  <si>
    <t>метод экономически обоснованных расходов (затрат)</t>
  </si>
  <si>
    <t>Расчетная величина тарифов, руб./Гкал/сутки без НДС по видам теплоносителей:</t>
  </si>
  <si>
    <t xml:space="preserve"> - плата за услуги по поддержанию резервной тепловой мощности</t>
  </si>
  <si>
    <r>
      <t xml:space="preserve">п. 27 Информация о предложении регулируемой организации об установлении платы за услуги по поддержанию резервной тепловой мощности на </t>
    </r>
    <r>
      <rPr>
        <b/>
        <sz val="13"/>
        <rFont val="Times New Roman"/>
        <family val="1"/>
      </rPr>
      <t>2015 г.</t>
    </r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</si>
</sst>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#,##0.0000"/>
    <numFmt numFmtId="171" formatCode="#,##0.00000"/>
    <numFmt numFmtId="172" formatCode="0.0"/>
    <numFmt numFmtId="173" formatCode="0.000000"/>
    <numFmt numFmtId="174" formatCode="_-* #,##0.0_р_._-;\-* #,##0.0_р_._-;_-* &quot;-&quot;??_р_._-;_-@_-"/>
    <numFmt numFmtId="175" formatCode="#,##0.00&quot;р.&quot;"/>
    <numFmt numFmtId="176" formatCode="0.0%"/>
    <numFmt numFmtId="177" formatCode="_-* #,##0_-;\-* #,##0_-;_-* &quot;-&quot;_-;_-@_-"/>
    <numFmt numFmtId="178" formatCode="_-* #,##0.00_-;\-* #,##0.00_-;_-* &quot;-&quot;??_-;_-@_-"/>
    <numFmt numFmtId="179" formatCode="&quot;$&quot;#,##0_);[Red]\(&quot;$&quot;#,##0\)"/>
    <numFmt numFmtId="180" formatCode="General_)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#\."/>
    <numFmt numFmtId="184" formatCode="#.##0\.00"/>
    <numFmt numFmtId="185" formatCode="#\.00"/>
    <numFmt numFmtId="186" formatCode="\$#\.00"/>
    <numFmt numFmtId="187" formatCode="%#\.00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[$-FC19]d\ mmmm\ yyyy\ &quot;г.&quot;"/>
    <numFmt numFmtId="197" formatCode="0.0000"/>
    <numFmt numFmtId="198" formatCode="0.000"/>
    <numFmt numFmtId="199" formatCode="0.000%"/>
    <numFmt numFmtId="200" formatCode="0.00000"/>
    <numFmt numFmtId="201" formatCode="#,##0.000_р_."/>
    <numFmt numFmtId="202" formatCode="#,##0.00_р_."/>
    <numFmt numFmtId="203" formatCode="000000"/>
    <numFmt numFmtId="204" formatCode="#,##0.000000_р_."/>
    <numFmt numFmtId="205" formatCode="#,##0.0_р_."/>
  </numFmts>
  <fonts count="7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b/>
      <vertAlign val="subscript"/>
      <sz val="12"/>
      <name val="Times New Roman"/>
      <family val="1"/>
    </font>
    <font>
      <vertAlign val="subscript"/>
      <sz val="12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83" fontId="25" fillId="0" borderId="1">
      <alignment/>
      <protection locked="0"/>
    </xf>
    <xf numFmtId="184" fontId="25" fillId="0" borderId="0">
      <alignment/>
      <protection locked="0"/>
    </xf>
    <xf numFmtId="185" fontId="25" fillId="0" borderId="0">
      <alignment/>
      <protection locked="0"/>
    </xf>
    <xf numFmtId="184" fontId="25" fillId="0" borderId="0">
      <alignment/>
      <protection locked="0"/>
    </xf>
    <xf numFmtId="185" fontId="25" fillId="0" borderId="0">
      <alignment/>
      <protection locked="0"/>
    </xf>
    <xf numFmtId="186" fontId="25" fillId="0" borderId="0">
      <alignment/>
      <protection locked="0"/>
    </xf>
    <xf numFmtId="183" fontId="26" fillId="0" borderId="0">
      <alignment/>
      <protection locked="0"/>
    </xf>
    <xf numFmtId="183" fontId="26" fillId="0" borderId="0">
      <alignment/>
      <protection locked="0"/>
    </xf>
    <xf numFmtId="183" fontId="25" fillId="0" borderId="1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2" applyNumberFormat="0" applyAlignment="0" applyProtection="0"/>
    <xf numFmtId="0" fontId="13" fillId="21" borderId="3" applyNumberFormat="0" applyAlignment="0" applyProtection="0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1" fontId="27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2" fontId="29" fillId="0" borderId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0" fontId="21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" fillId="7" borderId="2" applyNumberFormat="0" applyAlignment="0" applyProtection="0"/>
    <xf numFmtId="0" fontId="19" fillId="0" borderId="7" applyNumberFormat="0" applyFill="0" applyAlignment="0" applyProtection="0"/>
    <xf numFmtId="0" fontId="1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24" fillId="0" borderId="0">
      <alignment/>
      <protection/>
    </xf>
    <xf numFmtId="0" fontId="22" fillId="23" borderId="8" applyNumberFormat="0" applyFont="0" applyAlignment="0" applyProtection="0"/>
    <xf numFmtId="0" fontId="6" fillId="20" borderId="9" applyNumberFormat="0" applyAlignment="0" applyProtection="0"/>
    <xf numFmtId="0" fontId="38" fillId="0" borderId="0" applyNumberFormat="0">
      <alignment horizontal="left"/>
      <protection/>
    </xf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80" fontId="0" fillId="0" borderId="11">
      <alignment/>
      <protection locked="0"/>
    </xf>
    <xf numFmtId="0" fontId="5" fillId="7" borderId="2" applyNumberFormat="0" applyAlignment="0" applyProtection="0"/>
    <xf numFmtId="0" fontId="6" fillId="20" borderId="9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Border="0">
      <alignment horizontal="center" vertical="center" wrapText="1"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12" applyBorder="0">
      <alignment horizontal="center" vertical="center" wrapText="1"/>
      <protection/>
    </xf>
    <xf numFmtId="180" fontId="42" fillId="6" borderId="11">
      <alignment/>
      <protection/>
    </xf>
    <xf numFmtId="4" fontId="22" fillId="22" borderId="13" applyBorder="0">
      <alignment horizontal="right"/>
      <protection/>
    </xf>
    <xf numFmtId="0" fontId="12" fillId="0" borderId="10" applyNumberFormat="0" applyFill="0" applyAlignment="0" applyProtection="0"/>
    <xf numFmtId="0" fontId="36" fillId="0" borderId="1" applyNumberFormat="0" applyFill="0" applyAlignment="0" applyProtection="0"/>
    <xf numFmtId="0" fontId="13" fillId="21" borderId="3" applyNumberFormat="0" applyAlignment="0" applyProtection="0"/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41" fillId="0" borderId="0">
      <alignment horizontal="center" vertical="top" wrapText="1"/>
      <protection/>
    </xf>
    <xf numFmtId="0" fontId="43" fillId="0" borderId="0">
      <alignment horizontal="centerContinuous" vertical="center" wrapText="1"/>
      <protection/>
    </xf>
    <xf numFmtId="168" fontId="44" fillId="4" borderId="13">
      <alignment wrapText="1"/>
      <protection/>
    </xf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72" fontId="45" fillId="22" borderId="14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4" fillId="0" borderId="0">
      <alignment/>
      <protection/>
    </xf>
    <xf numFmtId="172" fontId="36" fillId="0" borderId="0" applyFill="0" applyBorder="0" applyAlignment="0" applyProtection="0"/>
    <xf numFmtId="0" fontId="20" fillId="0" borderId="0" applyNumberFormat="0" applyFill="0" applyBorder="0" applyAlignment="0" applyProtection="0"/>
    <xf numFmtId="49" fontId="36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6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22" fillId="4" borderId="0" applyBorder="0">
      <alignment horizontal="right"/>
      <protection/>
    </xf>
    <xf numFmtId="4" fontId="22" fillId="7" borderId="15" applyBorder="0">
      <alignment horizontal="right"/>
      <protection/>
    </xf>
    <xf numFmtId="4" fontId="22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87" fontId="25" fillId="0" borderId="0">
      <alignment/>
      <protection locked="0"/>
    </xf>
  </cellStyleXfs>
  <cellXfs count="3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2" fillId="0" borderId="0" xfId="171" applyFont="1">
      <alignment/>
      <protection/>
    </xf>
    <xf numFmtId="0" fontId="52" fillId="0" borderId="0" xfId="171" applyFont="1" applyFill="1">
      <alignment/>
      <protection/>
    </xf>
    <xf numFmtId="0" fontId="49" fillId="0" borderId="0" xfId="0" applyFont="1" applyAlignment="1">
      <alignment/>
    </xf>
    <xf numFmtId="0" fontId="52" fillId="0" borderId="13" xfId="171" applyFont="1" applyFill="1" applyBorder="1" applyAlignment="1">
      <alignment vertical="center"/>
      <protection/>
    </xf>
    <xf numFmtId="0" fontId="52" fillId="0" borderId="0" xfId="171" applyFont="1" applyAlignment="1">
      <alignment vertical="center"/>
      <protection/>
    </xf>
    <xf numFmtId="0" fontId="52" fillId="24" borderId="13" xfId="171" applyFont="1" applyFill="1" applyBorder="1" applyAlignment="1">
      <alignment vertical="center"/>
      <protection/>
    </xf>
    <xf numFmtId="0" fontId="52" fillId="25" borderId="13" xfId="171" applyFont="1" applyFill="1" applyBorder="1" applyAlignment="1">
      <alignment vertical="center"/>
      <protection/>
    </xf>
    <xf numFmtId="0" fontId="52" fillId="26" borderId="13" xfId="171" applyFont="1" applyFill="1" applyBorder="1" applyAlignment="1">
      <alignment vertical="center"/>
      <protection/>
    </xf>
    <xf numFmtId="0" fontId="52" fillId="27" borderId="13" xfId="171" applyFont="1" applyFill="1" applyBorder="1" applyAlignment="1">
      <alignment vertical="center"/>
      <protection/>
    </xf>
    <xf numFmtId="0" fontId="52" fillId="0" borderId="13" xfId="171" applyFont="1" applyBorder="1" applyAlignment="1">
      <alignment horizontal="center" vertical="center" wrapText="1"/>
      <protection/>
    </xf>
    <xf numFmtId="0" fontId="52" fillId="0" borderId="0" xfId="171" applyFont="1" applyBorder="1">
      <alignment/>
      <protection/>
    </xf>
    <xf numFmtId="0" fontId="52" fillId="0" borderId="0" xfId="171" applyFont="1" applyBorder="1" applyAlignment="1">
      <alignment vertical="center"/>
      <protection/>
    </xf>
    <xf numFmtId="0" fontId="52" fillId="0" borderId="0" xfId="171" applyFont="1" applyFill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justify"/>
    </xf>
    <xf numFmtId="0" fontId="49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6" fillId="0" borderId="18" xfId="0" applyFont="1" applyFill="1" applyBorder="1" applyAlignment="1">
      <alignment horizontal="center" vertical="center" wrapText="1"/>
    </xf>
    <xf numFmtId="202" fontId="1" fillId="0" borderId="19" xfId="0" applyNumberFormat="1" applyFont="1" applyFill="1" applyBorder="1" applyAlignment="1">
      <alignment horizontal="center" vertical="center" wrapText="1"/>
    </xf>
    <xf numFmtId="202" fontId="1" fillId="0" borderId="20" xfId="0" applyNumberFormat="1" applyFont="1" applyFill="1" applyBorder="1" applyAlignment="1">
      <alignment horizontal="center" vertical="center" wrapText="1"/>
    </xf>
    <xf numFmtId="202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top" wrapText="1"/>
    </xf>
    <xf numFmtId="0" fontId="54" fillId="0" borderId="0" xfId="0" applyFont="1" applyAlignment="1">
      <alignment wrapText="1"/>
    </xf>
    <xf numFmtId="0" fontId="49" fillId="0" borderId="13" xfId="0" applyFont="1" applyBorder="1" applyAlignment="1">
      <alignment horizontal="justify" vertical="center" wrapText="1"/>
    </xf>
    <xf numFmtId="0" fontId="49" fillId="0" borderId="13" xfId="0" applyFont="1" applyBorder="1" applyAlignment="1">
      <alignment horizontal="center" vertical="top" wrapText="1"/>
    </xf>
    <xf numFmtId="0" fontId="59" fillId="0" borderId="24" xfId="0" applyFont="1" applyBorder="1" applyAlignment="1">
      <alignment horizontal="justify"/>
    </xf>
    <xf numFmtId="0" fontId="49" fillId="0" borderId="25" xfId="0" applyFont="1" applyBorder="1" applyAlignment="1">
      <alignment horizontal="center" vertical="top" wrapText="1"/>
    </xf>
    <xf numFmtId="0" fontId="59" fillId="0" borderId="24" xfId="0" applyFont="1" applyBorder="1" applyAlignment="1">
      <alignment/>
    </xf>
    <xf numFmtId="0" fontId="49" fillId="0" borderId="24" xfId="0" applyFont="1" applyBorder="1" applyAlignment="1">
      <alignment horizontal="center" vertical="center" wrapText="1"/>
    </xf>
    <xf numFmtId="0" fontId="53" fillId="0" borderId="24" xfId="0" applyFont="1" applyBorder="1" applyAlignment="1">
      <alignment wrapText="1"/>
    </xf>
    <xf numFmtId="0" fontId="49" fillId="0" borderId="24" xfId="0" applyFont="1" applyBorder="1" applyAlignment="1">
      <alignment horizontal="center" vertical="center" wrapText="1"/>
    </xf>
    <xf numFmtId="0" fontId="53" fillId="0" borderId="24" xfId="0" applyFont="1" applyBorder="1" applyAlignment="1">
      <alignment/>
    </xf>
    <xf numFmtId="202" fontId="49" fillId="0" borderId="25" xfId="0" applyNumberFormat="1" applyFont="1" applyBorder="1" applyAlignment="1">
      <alignment horizontal="center"/>
    </xf>
    <xf numFmtId="0" fontId="49" fillId="0" borderId="13" xfId="0" applyFont="1" applyBorder="1" applyAlignment="1">
      <alignment horizontal="left" vertical="center" wrapText="1"/>
    </xf>
    <xf numFmtId="0" fontId="60" fillId="0" borderId="0" xfId="0" applyFont="1" applyAlignment="1">
      <alignment/>
    </xf>
    <xf numFmtId="4" fontId="49" fillId="0" borderId="25" xfId="0" applyNumberFormat="1" applyFont="1" applyBorder="1" applyAlignment="1">
      <alignment horizontal="center"/>
    </xf>
    <xf numFmtId="0" fontId="8" fillId="0" borderId="17" xfId="139" applyFill="1" applyBorder="1" applyAlignment="1" applyProtection="1">
      <alignment horizontal="center" vertical="center" wrapText="1"/>
      <protection locked="0"/>
    </xf>
    <xf numFmtId="0" fontId="53" fillId="0" borderId="0" xfId="0" applyFont="1" applyAlignment="1">
      <alignment horizontal="right"/>
    </xf>
    <xf numFmtId="0" fontId="1" fillId="0" borderId="26" xfId="0" applyFont="1" applyBorder="1" applyAlignment="1">
      <alignment horizontal="left" vertical="top" wrapText="1"/>
    </xf>
    <xf numFmtId="0" fontId="49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wrapText="1"/>
    </xf>
    <xf numFmtId="0" fontId="55" fillId="0" borderId="13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49" fontId="5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left"/>
    </xf>
    <xf numFmtId="0" fontId="62" fillId="0" borderId="0" xfId="0" applyFont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49" fontId="62" fillId="0" borderId="27" xfId="0" applyNumberFormat="1" applyFont="1" applyFill="1" applyBorder="1" applyAlignment="1" applyProtection="1">
      <alignment horizontal="center" vertical="center"/>
      <protection/>
    </xf>
    <xf numFmtId="0" fontId="62" fillId="0" borderId="28" xfId="0" applyFont="1" applyFill="1" applyBorder="1" applyAlignment="1" applyProtection="1">
      <alignment horizontal="center" vertical="center" wrapText="1"/>
      <protection/>
    </xf>
    <xf numFmtId="0" fontId="62" fillId="0" borderId="13" xfId="170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4" fontId="52" fillId="0" borderId="13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62" fillId="0" borderId="13" xfId="0" applyFont="1" applyBorder="1" applyAlignment="1">
      <alignment horizontal="left" vertical="center" wrapText="1"/>
    </xf>
    <xf numFmtId="4" fontId="62" fillId="0" borderId="13" xfId="0" applyNumberFormat="1" applyFont="1" applyBorder="1" applyAlignment="1">
      <alignment horizontal="center" vertical="center" wrapText="1"/>
    </xf>
    <xf numFmtId="202" fontId="62" fillId="0" borderId="13" xfId="0" applyNumberFormat="1" applyFont="1" applyBorder="1" applyAlignment="1">
      <alignment horizontal="center"/>
    </xf>
    <xf numFmtId="204" fontId="62" fillId="0" borderId="13" xfId="0" applyNumberFormat="1" applyFont="1" applyBorder="1" applyAlignment="1">
      <alignment horizontal="center"/>
    </xf>
    <xf numFmtId="198" fontId="62" fillId="0" borderId="13" xfId="0" applyNumberFormat="1" applyFont="1" applyBorder="1" applyAlignment="1">
      <alignment horizontal="center"/>
    </xf>
    <xf numFmtId="0" fontId="62" fillId="0" borderId="13" xfId="0" applyFont="1" applyBorder="1" applyAlignment="1">
      <alignment horizontal="center" wrapText="1"/>
    </xf>
    <xf numFmtId="0" fontId="62" fillId="0" borderId="13" xfId="0" applyFont="1" applyBorder="1" applyAlignment="1">
      <alignment horizontal="center"/>
    </xf>
    <xf numFmtId="173" fontId="62" fillId="0" borderId="13" xfId="0" applyNumberFormat="1" applyFont="1" applyBorder="1" applyAlignment="1">
      <alignment horizontal="center" wrapText="1"/>
    </xf>
    <xf numFmtId="49" fontId="62" fillId="0" borderId="13" xfId="0" applyNumberFormat="1" applyFont="1" applyFill="1" applyBorder="1" applyAlignment="1" applyProtection="1">
      <alignment horizontal="left" vertical="center"/>
      <protection/>
    </xf>
    <xf numFmtId="49" fontId="62" fillId="0" borderId="13" xfId="0" applyNumberFormat="1" applyFont="1" applyFill="1" applyBorder="1" applyAlignment="1" applyProtection="1">
      <alignment horizontal="center" vertical="center"/>
      <protection/>
    </xf>
    <xf numFmtId="49" fontId="52" fillId="0" borderId="13" xfId="0" applyNumberFormat="1" applyFont="1" applyFill="1" applyBorder="1" applyAlignment="1" applyProtection="1">
      <alignment horizontal="center" vertical="center"/>
      <protection/>
    </xf>
    <xf numFmtId="204" fontId="52" fillId="0" borderId="13" xfId="0" applyNumberFormat="1" applyFont="1" applyBorder="1" applyAlignment="1">
      <alignment horizontal="center" wrapText="1"/>
    </xf>
    <xf numFmtId="4" fontId="62" fillId="0" borderId="13" xfId="0" applyNumberFormat="1" applyFont="1" applyFill="1" applyBorder="1" applyAlignment="1">
      <alignment horizontal="center" vertical="center" wrapText="1"/>
    </xf>
    <xf numFmtId="0" fontId="62" fillId="0" borderId="13" xfId="0" applyFont="1" applyFill="1" applyBorder="1" applyAlignment="1" applyProtection="1">
      <alignment horizontal="center" vertical="center" wrapText="1"/>
      <protection/>
    </xf>
    <xf numFmtId="168" fontId="62" fillId="0" borderId="13" xfId="0" applyNumberFormat="1" applyFont="1" applyBorder="1" applyAlignment="1">
      <alignment horizontal="center" vertical="center" wrapText="1"/>
    </xf>
    <xf numFmtId="168" fontId="62" fillId="0" borderId="13" xfId="0" applyNumberFormat="1" applyFont="1" applyFill="1" applyBorder="1" applyAlignment="1">
      <alignment horizontal="center" vertical="center" wrapText="1"/>
    </xf>
    <xf numFmtId="176" fontId="62" fillId="0" borderId="13" xfId="0" applyNumberFormat="1" applyFont="1" applyFill="1" applyBorder="1" applyAlignment="1">
      <alignment horizontal="center" vertical="center" wrapText="1"/>
    </xf>
    <xf numFmtId="3" fontId="62" fillId="0" borderId="13" xfId="0" applyNumberFormat="1" applyFont="1" applyBorder="1" applyAlignment="1">
      <alignment horizontal="center" vertical="center" wrapText="1"/>
    </xf>
    <xf numFmtId="168" fontId="65" fillId="0" borderId="13" xfId="0" applyNumberFormat="1" applyFont="1" applyBorder="1" applyAlignment="1">
      <alignment horizontal="center" vertical="center" wrapText="1"/>
    </xf>
    <xf numFmtId="198" fontId="52" fillId="0" borderId="13" xfId="0" applyNumberFormat="1" applyFont="1" applyBorder="1" applyAlignment="1">
      <alignment horizontal="center"/>
    </xf>
    <xf numFmtId="0" fontId="68" fillId="0" borderId="0" xfId="0" applyFont="1" applyFill="1" applyAlignment="1" applyProtection="1">
      <alignment/>
      <protection/>
    </xf>
    <xf numFmtId="0" fontId="69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56" fillId="0" borderId="0" xfId="0" applyFont="1" applyFill="1" applyBorder="1" applyAlignment="1" applyProtection="1">
      <alignment horizontal="center" wrapText="1"/>
      <protection/>
    </xf>
    <xf numFmtId="0" fontId="56" fillId="0" borderId="0" xfId="0" applyFont="1" applyFill="1" applyAlignment="1" applyProtection="1">
      <alignment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0" fontId="1" fillId="0" borderId="29" xfId="168" applyFont="1" applyBorder="1" applyAlignment="1">
      <alignment horizontal="justify" vertical="top" wrapText="1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0" xfId="0" applyFont="1" applyBorder="1" applyAlignment="1">
      <alignment horizontal="left"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1" fillId="0" borderId="13" xfId="168" applyFont="1" applyBorder="1" applyAlignment="1">
      <alignment horizontal="justify" vertical="top" wrapText="1"/>
      <protection/>
    </xf>
    <xf numFmtId="0" fontId="1" fillId="0" borderId="13" xfId="0" applyFont="1" applyFill="1" applyBorder="1" applyAlignment="1" applyProtection="1">
      <alignment horizontal="center" vertical="top"/>
      <protection/>
    </xf>
    <xf numFmtId="0" fontId="1" fillId="0" borderId="31" xfId="0" applyFont="1" applyBorder="1" applyAlignment="1" applyProtection="1">
      <alignment horizontal="center"/>
      <protection/>
    </xf>
    <xf numFmtId="0" fontId="68" fillId="0" borderId="0" xfId="0" applyFont="1" applyAlignment="1" applyProtection="1">
      <alignment/>
      <protection/>
    </xf>
    <xf numFmtId="0" fontId="68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49" fillId="0" borderId="0" xfId="168" applyFont="1" applyAlignment="1">
      <alignment horizontal="right"/>
      <protection/>
    </xf>
    <xf numFmtId="205" fontId="52" fillId="0" borderId="13" xfId="0" applyNumberFormat="1" applyFont="1" applyBorder="1" applyAlignment="1">
      <alignment horizontal="center"/>
    </xf>
    <xf numFmtId="205" fontId="62" fillId="0" borderId="13" xfId="0" applyNumberFormat="1" applyFont="1" applyBorder="1" applyAlignment="1">
      <alignment horizontal="center"/>
    </xf>
    <xf numFmtId="0" fontId="1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horizontal="right" vertical="top"/>
      <protection/>
    </xf>
    <xf numFmtId="1" fontId="1" fillId="0" borderId="30" xfId="0" applyNumberFormat="1" applyFont="1" applyFill="1" applyBorder="1" applyAlignment="1" applyProtection="1">
      <alignment horizontal="center" vertical="center"/>
      <protection locked="0"/>
    </xf>
    <xf numFmtId="9" fontId="1" fillId="0" borderId="33" xfId="0" applyNumberFormat="1" applyFont="1" applyBorder="1" applyAlignment="1" applyProtection="1">
      <alignment horizontal="center"/>
      <protection/>
    </xf>
    <xf numFmtId="0" fontId="32" fillId="0" borderId="30" xfId="0" applyFont="1" applyBorder="1" applyAlignment="1">
      <alignment wrapText="1"/>
    </xf>
    <xf numFmtId="0" fontId="32" fillId="0" borderId="24" xfId="0" applyFont="1" applyBorder="1" applyAlignment="1">
      <alignment wrapText="1"/>
    </xf>
    <xf numFmtId="0" fontId="56" fillId="0" borderId="33" xfId="0" applyFont="1" applyBorder="1" applyAlignment="1">
      <alignment wrapText="1"/>
    </xf>
    <xf numFmtId="0" fontId="1" fillId="0" borderId="0" xfId="0" applyFont="1" applyBorder="1" applyAlignment="1">
      <alignment horizontal="center" vertical="top"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1" fillId="0" borderId="18" xfId="168" applyFont="1" applyBorder="1" applyAlignment="1">
      <alignment horizontal="justify" vertical="top" wrapText="1"/>
      <protection/>
    </xf>
    <xf numFmtId="0" fontId="1" fillId="0" borderId="34" xfId="0" applyFont="1" applyBorder="1" applyAlignment="1">
      <alignment horizontal="center" vertical="top"/>
    </xf>
    <xf numFmtId="0" fontId="1" fillId="0" borderId="35" xfId="168" applyFont="1" applyBorder="1" applyAlignment="1">
      <alignment horizontal="justify" vertical="top" wrapText="1"/>
      <protection/>
    </xf>
    <xf numFmtId="0" fontId="1" fillId="0" borderId="36" xfId="0" applyFont="1" applyBorder="1" applyAlignment="1">
      <alignment horizontal="center" vertical="top"/>
    </xf>
    <xf numFmtId="0" fontId="1" fillId="0" borderId="37" xfId="168" applyFont="1" applyBorder="1" applyAlignment="1">
      <alignment horizontal="justify" vertical="top" wrapText="1"/>
      <protection/>
    </xf>
    <xf numFmtId="0" fontId="1" fillId="0" borderId="38" xfId="0" applyFont="1" applyBorder="1" applyAlignment="1">
      <alignment horizontal="center" vertical="top"/>
    </xf>
    <xf numFmtId="0" fontId="1" fillId="0" borderId="23" xfId="168" applyFont="1" applyBorder="1" applyAlignment="1">
      <alignment horizontal="justify" vertical="top" wrapText="1"/>
      <protection/>
    </xf>
    <xf numFmtId="0" fontId="1" fillId="0" borderId="39" xfId="0" applyFont="1" applyBorder="1" applyAlignment="1">
      <alignment horizontal="center" vertical="top"/>
    </xf>
    <xf numFmtId="0" fontId="1" fillId="0" borderId="18" xfId="168" applyFont="1" applyBorder="1" applyAlignment="1">
      <alignment horizontal="justify" vertical="top" wrapText="1"/>
      <protection/>
    </xf>
    <xf numFmtId="0" fontId="1" fillId="0" borderId="0" xfId="168" applyFont="1" applyBorder="1" applyAlignment="1">
      <alignment horizontal="justify" vertical="top" wrapText="1"/>
      <protection/>
    </xf>
    <xf numFmtId="0" fontId="1" fillId="0" borderId="19" xfId="0" applyFont="1" applyBorder="1" applyAlignment="1">
      <alignment horizontal="center"/>
    </xf>
    <xf numFmtId="0" fontId="56" fillId="0" borderId="18" xfId="0" applyNumberFormat="1" applyFont="1" applyFill="1" applyBorder="1" applyAlignment="1">
      <alignment horizontal="center" vertical="center" wrapText="1"/>
    </xf>
    <xf numFmtId="202" fontId="1" fillId="0" borderId="22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202" fontId="1" fillId="0" borderId="18" xfId="0" applyNumberFormat="1" applyFont="1" applyFill="1" applyBorder="1" applyAlignment="1">
      <alignment horizontal="center" vertical="center" wrapText="1"/>
    </xf>
    <xf numFmtId="0" fontId="56" fillId="0" borderId="18" xfId="0" applyFont="1" applyBorder="1" applyAlignment="1">
      <alignment horizontal="center"/>
    </xf>
    <xf numFmtId="0" fontId="58" fillId="0" borderId="19" xfId="140" applyNumberFormat="1" applyFont="1" applyFill="1" applyBorder="1" applyAlignment="1" applyProtection="1">
      <alignment horizontal="center" vertical="center"/>
      <protection hidden="1"/>
    </xf>
    <xf numFmtId="202" fontId="1" fillId="0" borderId="22" xfId="0" applyNumberFormat="1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8" xfId="0" applyFont="1" applyFill="1" applyBorder="1" applyAlignment="1">
      <alignment horizontal="justify" vertical="center" wrapText="1"/>
    </xf>
    <xf numFmtId="0" fontId="56" fillId="0" borderId="22" xfId="0" applyFont="1" applyFill="1" applyBorder="1" applyAlignment="1">
      <alignment horizontal="justify" vertical="center" wrapText="1"/>
    </xf>
    <xf numFmtId="203" fontId="57" fillId="0" borderId="20" xfId="0" applyNumberFormat="1" applyFont="1" applyFill="1" applyBorder="1" applyAlignment="1">
      <alignment horizontal="justify" vertical="center" wrapText="1"/>
    </xf>
    <xf numFmtId="0" fontId="57" fillId="0" borderId="21" xfId="0" applyFont="1" applyFill="1" applyBorder="1" applyAlignment="1">
      <alignment horizontal="justify" vertical="center" wrapText="1"/>
    </xf>
    <xf numFmtId="0" fontId="57" fillId="0" borderId="19" xfId="0" applyFont="1" applyFill="1" applyBorder="1" applyAlignment="1">
      <alignment horizontal="justify" vertical="center" wrapText="1"/>
    </xf>
    <xf numFmtId="0" fontId="56" fillId="0" borderId="40" xfId="0" applyFont="1" applyFill="1" applyBorder="1" applyAlignment="1">
      <alignment horizontal="justify" vertical="center" wrapText="1"/>
    </xf>
    <xf numFmtId="0" fontId="56" fillId="0" borderId="19" xfId="0" applyFont="1" applyFill="1" applyBorder="1" applyAlignment="1">
      <alignment horizontal="justify" vertical="center" wrapText="1"/>
    </xf>
    <xf numFmtId="202" fontId="1" fillId="0" borderId="18" xfId="0" applyNumberFormat="1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6" fillId="0" borderId="22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justify" vertical="top" wrapText="1"/>
    </xf>
    <xf numFmtId="0" fontId="1" fillId="0" borderId="42" xfId="0" applyFont="1" applyBorder="1" applyAlignment="1">
      <alignment horizontal="justify" vertical="top" wrapText="1"/>
    </xf>
    <xf numFmtId="0" fontId="1" fillId="0" borderId="42" xfId="0" applyFont="1" applyFill="1" applyBorder="1" applyAlignment="1" applyProtection="1">
      <alignment horizontal="left" vertical="center" wrapText="1" indent="1"/>
      <protection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Fill="1" applyBorder="1" applyAlignment="1" applyProtection="1">
      <alignment horizontal="left" vertical="center" wrapText="1" indent="1"/>
      <protection/>
    </xf>
    <xf numFmtId="0" fontId="8" fillId="0" borderId="44" xfId="139" applyFill="1" applyBorder="1" applyAlignment="1" applyProtection="1">
      <alignment horizontal="center" vertical="center" wrapText="1"/>
      <protection locked="0"/>
    </xf>
    <xf numFmtId="0" fontId="55" fillId="0" borderId="45" xfId="0" applyFont="1" applyFill="1" applyBorder="1" applyAlignment="1" applyProtection="1">
      <alignment horizontal="center" vertical="center" wrapText="1"/>
      <protection locked="0"/>
    </xf>
    <xf numFmtId="0" fontId="55" fillId="0" borderId="17" xfId="0" applyFont="1" applyFill="1" applyBorder="1" applyAlignment="1" applyProtection="1">
      <alignment horizontal="center" vertical="center" wrapText="1"/>
      <protection locked="0"/>
    </xf>
    <xf numFmtId="1" fontId="52" fillId="0" borderId="13" xfId="0" applyNumberFormat="1" applyFont="1" applyBorder="1" applyAlignment="1">
      <alignment horizontal="center"/>
    </xf>
    <xf numFmtId="172" fontId="52" fillId="0" borderId="13" xfId="0" applyNumberFormat="1" applyFont="1" applyBorder="1" applyAlignment="1">
      <alignment horizontal="center"/>
    </xf>
    <xf numFmtId="0" fontId="73" fillId="0" borderId="0" xfId="0" applyFont="1" applyAlignment="1">
      <alignment horizontal="center"/>
    </xf>
    <xf numFmtId="202" fontId="73" fillId="0" borderId="0" xfId="0" applyNumberFormat="1" applyFont="1" applyAlignment="1">
      <alignment horizontal="center"/>
    </xf>
    <xf numFmtId="202" fontId="73" fillId="0" borderId="0" xfId="0" applyNumberFormat="1" applyFont="1" applyAlignment="1">
      <alignment/>
    </xf>
    <xf numFmtId="0" fontId="74" fillId="0" borderId="0" xfId="0" applyFont="1" applyBorder="1" applyAlignment="1">
      <alignment horizontal="center" vertical="center" wrapText="1"/>
    </xf>
    <xf numFmtId="202" fontId="75" fillId="0" borderId="0" xfId="0" applyNumberFormat="1" applyFont="1" applyAlignment="1">
      <alignment horizontal="center"/>
    </xf>
    <xf numFmtId="0" fontId="74" fillId="0" borderId="0" xfId="170" applyFont="1" applyFill="1" applyBorder="1" applyAlignment="1" applyProtection="1">
      <alignment horizontal="center" vertical="center" wrapText="1"/>
      <protection locked="0"/>
    </xf>
    <xf numFmtId="202" fontId="74" fillId="0" borderId="0" xfId="0" applyNumberFormat="1" applyFont="1" applyAlignment="1">
      <alignment horizontal="center"/>
    </xf>
    <xf numFmtId="205" fontId="74" fillId="0" borderId="0" xfId="0" applyNumberFormat="1" applyFont="1" applyBorder="1" applyAlignment="1">
      <alignment horizontal="center"/>
    </xf>
    <xf numFmtId="204" fontId="74" fillId="0" borderId="0" xfId="0" applyNumberFormat="1" applyFont="1" applyBorder="1" applyAlignment="1">
      <alignment horizontal="center"/>
    </xf>
    <xf numFmtId="202" fontId="74" fillId="0" borderId="0" xfId="0" applyNumberFormat="1" applyFont="1" applyBorder="1" applyAlignment="1">
      <alignment horizontal="center"/>
    </xf>
    <xf numFmtId="198" fontId="74" fillId="0" borderId="0" xfId="0" applyNumberFormat="1" applyFont="1" applyBorder="1" applyAlignment="1">
      <alignment horizontal="center"/>
    </xf>
    <xf numFmtId="0" fontId="74" fillId="0" borderId="0" xfId="0" applyFont="1" applyBorder="1" applyAlignment="1">
      <alignment horizontal="center" wrapText="1"/>
    </xf>
    <xf numFmtId="0" fontId="74" fillId="0" borderId="0" xfId="0" applyFont="1" applyBorder="1" applyAlignment="1">
      <alignment horizontal="center"/>
    </xf>
    <xf numFmtId="173" fontId="74" fillId="0" borderId="0" xfId="0" applyNumberFormat="1" applyFont="1" applyBorder="1" applyAlignment="1">
      <alignment horizontal="center" wrapText="1"/>
    </xf>
    <xf numFmtId="202" fontId="76" fillId="0" borderId="0" xfId="0" applyNumberFormat="1" applyFont="1" applyAlignment="1">
      <alignment horizontal="center"/>
    </xf>
    <xf numFmtId="202" fontId="76" fillId="0" borderId="0" xfId="0" applyNumberFormat="1" applyFont="1" applyAlignment="1">
      <alignment horizontal="left"/>
    </xf>
    <xf numFmtId="204" fontId="74" fillId="0" borderId="0" xfId="0" applyNumberFormat="1" applyFont="1" applyBorder="1" applyAlignment="1">
      <alignment horizontal="center" wrapText="1"/>
    </xf>
    <xf numFmtId="1" fontId="74" fillId="0" borderId="0" xfId="0" applyNumberFormat="1" applyFont="1" applyBorder="1" applyAlignment="1">
      <alignment horizontal="center"/>
    </xf>
    <xf numFmtId="172" fontId="74" fillId="0" borderId="0" xfId="0" applyNumberFormat="1" applyFont="1" applyBorder="1" applyAlignment="1">
      <alignment horizontal="center"/>
    </xf>
    <xf numFmtId="0" fontId="49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54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49" fontId="53" fillId="0" borderId="0" xfId="0" applyNumberFormat="1" applyFont="1" applyBorder="1" applyAlignment="1" applyProtection="1">
      <alignment horizontal="left" vertical="center" wrapText="1"/>
      <protection locked="0"/>
    </xf>
    <xf numFmtId="202" fontId="49" fillId="0" borderId="24" xfId="0" applyNumberFormat="1" applyFont="1" applyBorder="1" applyAlignment="1">
      <alignment horizontal="center" vertical="center" wrapText="1"/>
    </xf>
    <xf numFmtId="0" fontId="53" fillId="0" borderId="33" xfId="0" applyFont="1" applyBorder="1" applyAlignment="1">
      <alignment wrapText="1"/>
    </xf>
    <xf numFmtId="202" fontId="49" fillId="0" borderId="31" xfId="0" applyNumberFormat="1" applyFont="1" applyBorder="1" applyAlignment="1">
      <alignment horizontal="center"/>
    </xf>
    <xf numFmtId="0" fontId="52" fillId="0" borderId="29" xfId="171" applyFont="1" applyBorder="1" applyAlignment="1">
      <alignment horizontal="left" vertical="center"/>
      <protection/>
    </xf>
    <xf numFmtId="0" fontId="52" fillId="0" borderId="46" xfId="171" applyFont="1" applyBorder="1" applyAlignment="1">
      <alignment horizontal="left" vertical="center"/>
      <protection/>
    </xf>
    <xf numFmtId="0" fontId="52" fillId="0" borderId="0" xfId="171" applyFont="1" applyAlignment="1">
      <alignment horizontal="center" wrapText="1"/>
      <protection/>
    </xf>
    <xf numFmtId="0" fontId="52" fillId="0" borderId="29" xfId="171" applyFont="1" applyBorder="1" applyAlignment="1">
      <alignment horizontal="center" vertical="center"/>
      <protection/>
    </xf>
    <xf numFmtId="0" fontId="52" fillId="0" borderId="46" xfId="171" applyFont="1" applyBorder="1" applyAlignment="1">
      <alignment horizontal="center" vertical="center"/>
      <protection/>
    </xf>
    <xf numFmtId="0" fontId="52" fillId="0" borderId="29" xfId="171" applyFont="1" applyFill="1" applyBorder="1" applyAlignment="1">
      <alignment horizontal="left" vertical="center"/>
      <protection/>
    </xf>
    <xf numFmtId="0" fontId="52" fillId="0" borderId="46" xfId="171" applyFont="1" applyFill="1" applyBorder="1" applyAlignment="1">
      <alignment horizontal="left" vertical="center"/>
      <protection/>
    </xf>
    <xf numFmtId="0" fontId="54" fillId="0" borderId="0" xfId="0" applyFont="1" applyAlignment="1">
      <alignment horizontal="center" wrapText="1"/>
    </xf>
    <xf numFmtId="0" fontId="62" fillId="0" borderId="13" xfId="0" applyFont="1" applyFill="1" applyBorder="1" applyAlignment="1" applyProtection="1">
      <alignment horizontal="left" vertical="center" wrapText="1"/>
      <protection/>
    </xf>
    <xf numFmtId="0" fontId="62" fillId="0" borderId="13" xfId="0" applyFont="1" applyFill="1" applyBorder="1" applyAlignment="1" applyProtection="1">
      <alignment vertical="center" wrapText="1"/>
      <protection/>
    </xf>
    <xf numFmtId="0" fontId="52" fillId="0" borderId="13" xfId="0" applyFont="1" applyFill="1" applyBorder="1" applyAlignment="1" applyProtection="1">
      <alignment horizontal="left" vertical="center" wrapText="1"/>
      <protection/>
    </xf>
    <xf numFmtId="0" fontId="52" fillId="0" borderId="13" xfId="0" applyFont="1" applyFill="1" applyBorder="1" applyAlignment="1" applyProtection="1">
      <alignment vertical="center" wrapText="1"/>
      <protection/>
    </xf>
    <xf numFmtId="0" fontId="62" fillId="0" borderId="13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3" xfId="0" applyFont="1" applyBorder="1" applyAlignment="1">
      <alignment vertical="center" wrapText="1"/>
    </xf>
    <xf numFmtId="0" fontId="62" fillId="0" borderId="28" xfId="0" applyFont="1" applyFill="1" applyBorder="1" applyAlignment="1" applyProtection="1">
      <alignment horizontal="left" vertical="center" wrapText="1"/>
      <protection/>
    </xf>
    <xf numFmtId="0" fontId="62" fillId="0" borderId="31" xfId="0" applyFont="1" applyFill="1" applyBorder="1" applyAlignment="1" applyProtection="1">
      <alignment horizontal="left" vertical="center" wrapText="1"/>
      <protection/>
    </xf>
    <xf numFmtId="0" fontId="52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9" fillId="0" borderId="0" xfId="168" applyFont="1" applyAlignment="1">
      <alignment horizontal="right"/>
      <protection/>
    </xf>
    <xf numFmtId="0" fontId="1" fillId="0" borderId="0" xfId="168" applyFont="1" applyAlignment="1">
      <alignment horizontal="left" vertical="top" wrapText="1"/>
      <protection/>
    </xf>
    <xf numFmtId="0" fontId="1" fillId="0" borderId="47" xfId="168" applyFont="1" applyBorder="1" applyAlignment="1">
      <alignment horizontal="center" vertical="center" wrapText="1"/>
      <protection/>
    </xf>
    <xf numFmtId="0" fontId="1" fillId="0" borderId="32" xfId="168" applyFont="1" applyBorder="1" applyAlignment="1">
      <alignment horizontal="center" vertical="center" wrapText="1"/>
      <protection/>
    </xf>
    <xf numFmtId="0" fontId="68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0" fillId="0" borderId="0" xfId="0" applyFont="1" applyAlignment="1">
      <alignment horizontal="left" wrapText="1"/>
    </xf>
    <xf numFmtId="0" fontId="70" fillId="4" borderId="0" xfId="0" applyFont="1" applyFill="1" applyBorder="1" applyAlignment="1">
      <alignment horizontal="center"/>
    </xf>
    <xf numFmtId="0" fontId="1" fillId="0" borderId="29" xfId="0" applyFont="1" applyBorder="1" applyAlignment="1">
      <alignment horizontal="justify" wrapText="1"/>
    </xf>
    <xf numFmtId="0" fontId="1" fillId="0" borderId="46" xfId="0" applyFont="1" applyBorder="1" applyAlignment="1">
      <alignment horizontal="justify" wrapText="1"/>
    </xf>
    <xf numFmtId="0" fontId="1" fillId="0" borderId="48" xfId="0" applyFont="1" applyBorder="1" applyAlignment="1">
      <alignment horizontal="justify" wrapText="1"/>
    </xf>
    <xf numFmtId="0" fontId="1" fillId="0" borderId="29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50" fillId="0" borderId="0" xfId="0" applyFont="1" applyBorder="1" applyAlignment="1">
      <alignment horizontal="center"/>
    </xf>
    <xf numFmtId="0" fontId="1" fillId="0" borderId="47" xfId="0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0" fontId="1" fillId="0" borderId="50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51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49" fontId="1" fillId="0" borderId="51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9" xfId="0" applyFont="1" applyBorder="1" applyAlignment="1">
      <alignment horizontal="left" wrapText="1"/>
    </xf>
    <xf numFmtId="0" fontId="1" fillId="0" borderId="46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29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 wrapText="1"/>
    </xf>
    <xf numFmtId="49" fontId="1" fillId="0" borderId="46" xfId="0" applyNumberFormat="1" applyFont="1" applyBorder="1" applyAlignment="1">
      <alignment horizontal="center" wrapText="1"/>
    </xf>
    <xf numFmtId="49" fontId="1" fillId="0" borderId="48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53" fillId="0" borderId="0" xfId="0" applyFont="1" applyAlignment="1">
      <alignment horizontal="right"/>
    </xf>
    <xf numFmtId="0" fontId="50" fillId="0" borderId="0" xfId="0" applyFont="1" applyAlignment="1">
      <alignment horizontal="left" vertical="center" wrapText="1"/>
    </xf>
    <xf numFmtId="0" fontId="1" fillId="0" borderId="52" xfId="0" applyFont="1" applyFill="1" applyBorder="1" applyAlignment="1" applyProtection="1">
      <alignment horizontal="left" wrapText="1"/>
      <protection/>
    </xf>
    <xf numFmtId="0" fontId="1" fillId="0" borderId="38" xfId="0" applyFont="1" applyFill="1" applyBorder="1" applyAlignment="1" applyProtection="1">
      <alignment horizontal="left" wrapText="1"/>
      <protection/>
    </xf>
    <xf numFmtId="0" fontId="51" fillId="0" borderId="0" xfId="0" applyFont="1" applyFill="1" applyAlignment="1">
      <alignment horizontal="left" vertical="center" wrapText="1"/>
    </xf>
    <xf numFmtId="0" fontId="55" fillId="0" borderId="37" xfId="139" applyFont="1" applyBorder="1" applyAlignment="1" applyProtection="1">
      <alignment horizontal="left" vertical="center" wrapText="1"/>
      <protection/>
    </xf>
    <xf numFmtId="0" fontId="55" fillId="0" borderId="19" xfId="0" applyFont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NumberFormat="1" applyFont="1" applyFill="1" applyBorder="1" applyAlignment="1">
      <alignment horizontal="center" vertical="center" wrapText="1"/>
    </xf>
    <xf numFmtId="0" fontId="1" fillId="0" borderId="55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1" fillId="0" borderId="56" xfId="0" applyNumberFormat="1" applyFont="1" applyFill="1" applyBorder="1" applyAlignment="1">
      <alignment horizontal="center" vertical="center" wrapText="1"/>
    </xf>
    <xf numFmtId="0" fontId="1" fillId="0" borderId="57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top" wrapText="1"/>
    </xf>
    <xf numFmtId="0" fontId="56" fillId="0" borderId="34" xfId="0" applyNumberFormat="1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justify" vertical="top" wrapText="1"/>
    </xf>
    <xf numFmtId="0" fontId="1" fillId="0" borderId="34" xfId="0" applyFont="1" applyBorder="1" applyAlignment="1">
      <alignment horizontal="center" vertical="center" wrapText="1"/>
    </xf>
    <xf numFmtId="0" fontId="56" fillId="0" borderId="58" xfId="0" applyFont="1" applyFill="1" applyBorder="1" applyAlignment="1">
      <alignment horizontal="justify" vertical="top" wrapText="1"/>
    </xf>
    <xf numFmtId="0" fontId="1" fillId="0" borderId="59" xfId="0" applyNumberFormat="1" applyFont="1" applyFill="1" applyBorder="1" applyAlignment="1">
      <alignment horizontal="center" vertical="center" wrapText="1"/>
    </xf>
    <xf numFmtId="203" fontId="57" fillId="0" borderId="20" xfId="0" applyNumberFormat="1" applyFont="1" applyFill="1" applyBorder="1" applyAlignment="1">
      <alignment horizontal="justify" vertical="top" wrapText="1"/>
    </xf>
    <xf numFmtId="202" fontId="1" fillId="0" borderId="36" xfId="0" applyNumberFormat="1" applyFont="1" applyFill="1" applyBorder="1" applyAlignment="1">
      <alignment horizontal="center" vertical="center" wrapText="1"/>
    </xf>
    <xf numFmtId="0" fontId="56" fillId="0" borderId="54" xfId="0" applyFont="1" applyFill="1" applyBorder="1" applyAlignment="1">
      <alignment horizontal="justify" vertical="top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justify" vertical="top" wrapText="1"/>
    </xf>
    <xf numFmtId="202" fontId="1" fillId="0" borderId="26" xfId="0" applyNumberFormat="1" applyFont="1" applyFill="1" applyBorder="1" applyAlignment="1">
      <alignment horizontal="center" vertical="center" wrapText="1"/>
    </xf>
    <xf numFmtId="202" fontId="1" fillId="0" borderId="34" xfId="0" applyNumberFormat="1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justify" vertical="top" wrapText="1"/>
    </xf>
    <xf numFmtId="0" fontId="77" fillId="0" borderId="60" xfId="140" applyNumberFormat="1" applyFont="1" applyFill="1" applyBorder="1" applyAlignment="1" applyProtection="1">
      <alignment horizontal="center" vertical="center" wrapText="1"/>
      <protection hidden="1"/>
    </xf>
  </cellXfs>
  <cellStyles count="18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— акцент1" xfId="36"/>
    <cellStyle name="20% - Акцент2" xfId="37"/>
    <cellStyle name="20% — акцент2" xfId="38"/>
    <cellStyle name="20% - Акцент3" xfId="39"/>
    <cellStyle name="20% — акцент3" xfId="40"/>
    <cellStyle name="20% - Акцент4" xfId="41"/>
    <cellStyle name="20% — акцент4" xfId="42"/>
    <cellStyle name="20% - Акцент5" xfId="43"/>
    <cellStyle name="20% — акцент5" xfId="44"/>
    <cellStyle name="20% - Акцент6" xfId="45"/>
    <cellStyle name="20% — акцент6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Акцент1" xfId="53"/>
    <cellStyle name="40% — акцент1" xfId="54"/>
    <cellStyle name="40% - Акцент2" xfId="55"/>
    <cellStyle name="40% — акцент2" xfId="56"/>
    <cellStyle name="40% - Акцент3" xfId="57"/>
    <cellStyle name="40% — акцент3" xfId="58"/>
    <cellStyle name="40% - Акцент4" xfId="59"/>
    <cellStyle name="40% — акцент4" xfId="60"/>
    <cellStyle name="40% - Акцент5" xfId="61"/>
    <cellStyle name="40% — акцент5" xfId="62"/>
    <cellStyle name="40% - Акцент6" xfId="63"/>
    <cellStyle name="40% — акцент6" xfId="64"/>
    <cellStyle name="60% - Accent1" xfId="65"/>
    <cellStyle name="60% - Accent2" xfId="66"/>
    <cellStyle name="60% - Accent3" xfId="67"/>
    <cellStyle name="60% - Accent4" xfId="68"/>
    <cellStyle name="60% - Accent5" xfId="69"/>
    <cellStyle name="60% - Accent6" xfId="70"/>
    <cellStyle name="60% - Акцент1" xfId="71"/>
    <cellStyle name="60% — акцент1" xfId="72"/>
    <cellStyle name="60% - Акцент2" xfId="73"/>
    <cellStyle name="60% — акцент2" xfId="74"/>
    <cellStyle name="60% - Акцент3" xfId="75"/>
    <cellStyle name="60% — акцент3" xfId="76"/>
    <cellStyle name="60% - Акцент4" xfId="77"/>
    <cellStyle name="60% — акцент4" xfId="78"/>
    <cellStyle name="60% - Акцент5" xfId="79"/>
    <cellStyle name="60% — акцент5" xfId="80"/>
    <cellStyle name="60% - Акцент6" xfId="81"/>
    <cellStyle name="60% — акцент6" xfId="82"/>
    <cellStyle name="Accent1" xfId="83"/>
    <cellStyle name="Accent2" xfId="84"/>
    <cellStyle name="Accent3" xfId="85"/>
    <cellStyle name="Accent4" xfId="86"/>
    <cellStyle name="Accent5" xfId="87"/>
    <cellStyle name="Accent6" xfId="88"/>
    <cellStyle name="Bad" xfId="89"/>
    <cellStyle name="Calculation" xfId="90"/>
    <cellStyle name="Check Cell" xfId="91"/>
    <cellStyle name="Comma [0]_irl tel sep5" xfId="92"/>
    <cellStyle name="Comma_irl tel sep5" xfId="93"/>
    <cellStyle name="Currency [0]" xfId="94"/>
    <cellStyle name="Currency [0] 2" xfId="95"/>
    <cellStyle name="Currency [0] 3" xfId="96"/>
    <cellStyle name="Currency [0] 4" xfId="97"/>
    <cellStyle name="Currency [0] 5" xfId="98"/>
    <cellStyle name="Currency_irl tel sep5" xfId="99"/>
    <cellStyle name="Euro" xfId="100"/>
    <cellStyle name="Explanatory Text" xfId="101"/>
    <cellStyle name="F2" xfId="102"/>
    <cellStyle name="F3" xfId="103"/>
    <cellStyle name="F4" xfId="104"/>
    <cellStyle name="F5" xfId="105"/>
    <cellStyle name="F6" xfId="106"/>
    <cellStyle name="F7" xfId="107"/>
    <cellStyle name="F8" xfId="108"/>
    <cellStyle name="Good" xfId="109"/>
    <cellStyle name="Heading 1" xfId="110"/>
    <cellStyle name="Heading 2" xfId="111"/>
    <cellStyle name="Heading 3" xfId="112"/>
    <cellStyle name="Heading 4" xfId="113"/>
    <cellStyle name="Input" xfId="114"/>
    <cellStyle name="Linked Cell" xfId="115"/>
    <cellStyle name="Neutral" xfId="116"/>
    <cellStyle name="normal" xfId="117"/>
    <cellStyle name="Normal 2" xfId="118"/>
    <cellStyle name="Normal_ASUS" xfId="119"/>
    <cellStyle name="Normal1" xfId="120"/>
    <cellStyle name="normбlnм_laroux" xfId="121"/>
    <cellStyle name="Note" xfId="122"/>
    <cellStyle name="Output" xfId="123"/>
    <cellStyle name="Price_Body" xfId="124"/>
    <cellStyle name="Style 1" xfId="125"/>
    <cellStyle name="Title" xfId="126"/>
    <cellStyle name="Total" xfId="127"/>
    <cellStyle name="Warning Text" xfId="128"/>
    <cellStyle name="Акцент1" xfId="129"/>
    <cellStyle name="Акцент2" xfId="130"/>
    <cellStyle name="Акцент3" xfId="131"/>
    <cellStyle name="Акцент4" xfId="132"/>
    <cellStyle name="Акцент5" xfId="133"/>
    <cellStyle name="Акцент6" xfId="134"/>
    <cellStyle name="Беззащитный" xfId="135"/>
    <cellStyle name="Ввод " xfId="136"/>
    <cellStyle name="Вывод" xfId="137"/>
    <cellStyle name="Вычисление" xfId="138"/>
    <cellStyle name="Hyperlink" xfId="139"/>
    <cellStyle name="Гиперссылка_РРЅС„РѕСЂРјР°С†РёСЏ РѕР± СѓСЃР»СѓРіР°" xfId="140"/>
    <cellStyle name="ДАТА" xfId="141"/>
    <cellStyle name="Currency" xfId="142"/>
    <cellStyle name="Currency [0]" xfId="143"/>
    <cellStyle name="Заголовок" xfId="144"/>
    <cellStyle name="Заголовок 1" xfId="145"/>
    <cellStyle name="Заголовок 2" xfId="146"/>
    <cellStyle name="Заголовок 3" xfId="147"/>
    <cellStyle name="Заголовок 4" xfId="148"/>
    <cellStyle name="ЗАГОЛОВОК1" xfId="149"/>
    <cellStyle name="ЗАГОЛОВОК2" xfId="150"/>
    <cellStyle name="ЗаголовокСтолбца" xfId="151"/>
    <cellStyle name="Защитный" xfId="152"/>
    <cellStyle name="Значение" xfId="153"/>
    <cellStyle name="Итог" xfId="154"/>
    <cellStyle name="ИТОГОВЫЙ" xfId="155"/>
    <cellStyle name="Контрольная ячейка" xfId="156"/>
    <cellStyle name="Мои наименования показателей" xfId="157"/>
    <cellStyle name="Мои наименования показателей 2" xfId="158"/>
    <cellStyle name="Мои наименования показателей 3" xfId="159"/>
    <cellStyle name="Мои наименования показателей 4" xfId="160"/>
    <cellStyle name="Мои наименования показателей 5" xfId="161"/>
    <cellStyle name="Мои наименования показателей_BALANCE.TBO.1.71" xfId="162"/>
    <cellStyle name="Мой заголовок" xfId="163"/>
    <cellStyle name="Мой заголовок листа" xfId="164"/>
    <cellStyle name="назв фил" xfId="165"/>
    <cellStyle name="Название" xfId="166"/>
    <cellStyle name="Нейтральный" xfId="167"/>
    <cellStyle name="Обычный 2" xfId="168"/>
    <cellStyle name="Обычный 3" xfId="169"/>
    <cellStyle name="Обычный_ЖКУ_проект3" xfId="170"/>
    <cellStyle name="Обычный_КГМК-Заполярный -ТЕПЛО-2013" xfId="171"/>
    <cellStyle name="Followed Hyperlink" xfId="172"/>
    <cellStyle name="Плохой" xfId="173"/>
    <cellStyle name="Поле ввода" xfId="174"/>
    <cellStyle name="Пояснение" xfId="175"/>
    <cellStyle name="Примечание" xfId="176"/>
    <cellStyle name="Примечание 2" xfId="177"/>
    <cellStyle name="Примечание 3" xfId="178"/>
    <cellStyle name="Примечание 4" xfId="179"/>
    <cellStyle name="Примечание 5" xfId="180"/>
    <cellStyle name="Percent" xfId="181"/>
    <cellStyle name="Связанная ячейка" xfId="182"/>
    <cellStyle name="Стиль 1" xfId="183"/>
    <cellStyle name="ТЕКСТ" xfId="184"/>
    <cellStyle name="Текст предупреждения" xfId="185"/>
    <cellStyle name="Текстовый" xfId="186"/>
    <cellStyle name="Тысячи [0]_3Com" xfId="187"/>
    <cellStyle name="Тысячи_3Com" xfId="188"/>
    <cellStyle name="ФИКСИРОВАННЫЙ" xfId="189"/>
    <cellStyle name="Comma" xfId="190"/>
    <cellStyle name="Comma [0]" xfId="191"/>
    <cellStyle name="Финансовый 2" xfId="192"/>
    <cellStyle name="Формула" xfId="193"/>
    <cellStyle name="ФормулаВБ" xfId="194"/>
    <cellStyle name="ФормулаНаКонтроль" xfId="195"/>
    <cellStyle name="Хороший" xfId="196"/>
    <cellStyle name="Џђћ–…ќ’ќ›‰" xfId="1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335~1\LOCALS~1\Temp\Rar$DI00.656\&#1082;%20&#1091;&#1090;&#1074;&#1077;&#1088;&#1078;&#1076;&#1077;&#1085;&#1080;&#1102;\JKH.OPEN.INFO.WARM(v0.5)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335~1\LOCALS~1\Temp\Rar$DI00.656\&#1093;&#1086;&#1083;&#1086;&#1076;&#1085;&#1072;&#1103;%20&#1074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VO(v3.0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WARM(v3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6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mmrp.ru/" TargetMode="External" /><Relationship Id="rId2" Type="http://schemas.openxmlformats.org/officeDocument/2006/relationships/hyperlink" Target="mailto:mail@mmrp.ru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view="pageBreakPreview" zoomScaleNormal="85" zoomScaleSheetLayoutView="100" zoomScalePageLayoutView="0" workbookViewId="0" topLeftCell="A1">
      <selection activeCell="K21" sqref="K21"/>
    </sheetView>
  </sheetViews>
  <sheetFormatPr defaultColWidth="0" defaultRowHeight="12.75" zeroHeight="1"/>
  <cols>
    <col min="1" max="1" width="9.125" style="7" customWidth="1"/>
    <col min="2" max="2" width="16.75390625" style="8" customWidth="1"/>
    <col min="3" max="12" width="9.125" style="7" customWidth="1"/>
    <col min="13" max="13" width="14.00390625" style="7" customWidth="1"/>
    <col min="14" max="14" width="9.125" style="17" customWidth="1"/>
    <col min="15" max="16384" width="0" style="7" hidden="1" customWidth="1"/>
  </cols>
  <sheetData>
    <row r="1" spans="1:13" ht="31.5" customHeight="1">
      <c r="A1" s="206" t="s">
        <v>30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ht="15"/>
    <row r="3" spans="1:14" s="11" customFormat="1" ht="31.5" customHeight="1">
      <c r="A3" s="16" t="s">
        <v>23</v>
      </c>
      <c r="B3" s="10"/>
      <c r="C3" s="207" t="s">
        <v>24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18"/>
    </row>
    <row r="4" spans="1:14" s="11" customFormat="1" ht="21" customHeight="1">
      <c r="A4" s="12"/>
      <c r="B4" s="10" t="s">
        <v>29</v>
      </c>
      <c r="C4" s="209" t="s">
        <v>10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19"/>
    </row>
    <row r="5" spans="1:14" s="11" customFormat="1" ht="20.25" customHeight="1">
      <c r="A5" s="13"/>
      <c r="B5" s="10" t="s">
        <v>26</v>
      </c>
      <c r="C5" s="204" t="s">
        <v>11</v>
      </c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18"/>
    </row>
    <row r="6" spans="1:14" s="11" customFormat="1" ht="21.75" customHeight="1">
      <c r="A6" s="14"/>
      <c r="B6" s="10" t="s">
        <v>27</v>
      </c>
      <c r="C6" s="204" t="s">
        <v>12</v>
      </c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18"/>
    </row>
    <row r="7" spans="1:14" s="11" customFormat="1" ht="21" customHeight="1">
      <c r="A7" s="15"/>
      <c r="B7" s="10" t="s">
        <v>28</v>
      </c>
      <c r="C7" s="204" t="s">
        <v>25</v>
      </c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18"/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</sheetData>
  <sheetProtection/>
  <mergeCells count="6">
    <mergeCell ref="C7:M7"/>
    <mergeCell ref="A1:M1"/>
    <mergeCell ref="C3:M3"/>
    <mergeCell ref="C4:M4"/>
    <mergeCell ref="C5:M5"/>
    <mergeCell ref="C6:M6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C9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58.75390625" style="9" customWidth="1"/>
    <col min="2" max="2" width="38.375" style="9" customWidth="1"/>
    <col min="3" max="16384" width="9.125" style="9" customWidth="1"/>
  </cols>
  <sheetData>
    <row r="1" spans="1:2" ht="12.75">
      <c r="A1" s="278"/>
      <c r="B1" s="278"/>
    </row>
    <row r="2" spans="1:2" ht="12.75">
      <c r="A2" s="48"/>
      <c r="B2" s="48"/>
    </row>
    <row r="3" spans="1:2" ht="60" customHeight="1">
      <c r="A3" s="279" t="s">
        <v>22</v>
      </c>
      <c r="B3" s="279"/>
    </row>
    <row r="4" spans="1:2" ht="16.5">
      <c r="A4" s="282"/>
      <c r="B4" s="282"/>
    </row>
    <row r="5" ht="17.25" thickBot="1">
      <c r="A5" s="6"/>
    </row>
    <row r="6" spans="1:2" s="1" customFormat="1" ht="225.75" customHeight="1">
      <c r="A6" s="30" t="s">
        <v>4</v>
      </c>
      <c r="B6" s="49" t="s">
        <v>66</v>
      </c>
    </row>
    <row r="7" spans="1:3" s="1" customFormat="1" ht="39" customHeight="1">
      <c r="A7" s="31" t="s">
        <v>21</v>
      </c>
      <c r="B7" s="283" t="s">
        <v>65</v>
      </c>
      <c r="C7" s="4"/>
    </row>
    <row r="8" spans="1:2" s="1" customFormat="1" ht="55.5" customHeight="1" thickBot="1">
      <c r="A8" s="32" t="s">
        <v>5</v>
      </c>
      <c r="B8" s="284"/>
    </row>
    <row r="9" ht="15.75">
      <c r="A9" s="1"/>
    </row>
  </sheetData>
  <sheetProtection/>
  <mergeCells count="4">
    <mergeCell ref="A3:B3"/>
    <mergeCell ref="A4:B4"/>
    <mergeCell ref="B7:B8"/>
    <mergeCell ref="A1:B1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2:E15"/>
  <sheetViews>
    <sheetView zoomScale="75" zoomScaleNormal="75" workbookViewId="0" topLeftCell="A1">
      <selection activeCell="G18" sqref="G18"/>
    </sheetView>
  </sheetViews>
  <sheetFormatPr defaultColWidth="9.00390625" defaultRowHeight="12.75"/>
  <cols>
    <col min="1" max="1" width="4.00390625" style="161" customWidth="1"/>
    <col min="2" max="2" width="63.75390625" style="2" customWidth="1"/>
    <col min="3" max="3" width="14.375" style="2" customWidth="1"/>
    <col min="4" max="4" width="15.625" style="24" customWidth="1"/>
    <col min="5" max="5" width="15.125" style="24" customWidth="1"/>
    <col min="6" max="16384" width="9.125" style="2" customWidth="1"/>
  </cols>
  <sheetData>
    <row r="1" ht="19.5" customHeight="1"/>
    <row r="2" spans="1:5" s="5" customFormat="1" ht="39.75" customHeight="1">
      <c r="A2" s="132"/>
      <c r="B2" s="292" t="s">
        <v>265</v>
      </c>
      <c r="C2" s="292"/>
      <c r="D2" s="292"/>
      <c r="E2" s="292"/>
    </row>
    <row r="3" spans="1:5" s="5" customFormat="1" ht="16.5">
      <c r="A3" s="132"/>
      <c r="B3" s="285"/>
      <c r="C3" s="285"/>
      <c r="D3" s="6"/>
      <c r="E3" s="6"/>
    </row>
    <row r="4" spans="2:3" ht="16.5" thickBot="1">
      <c r="B4" s="1"/>
      <c r="C4" s="1"/>
    </row>
    <row r="5" spans="1:5" ht="30.75" customHeight="1" thickBot="1">
      <c r="A5" s="148"/>
      <c r="B5" s="26" t="s">
        <v>6</v>
      </c>
      <c r="C5" s="144" t="s">
        <v>47</v>
      </c>
      <c r="D5" s="151" t="s">
        <v>48</v>
      </c>
      <c r="E5" s="151" t="s">
        <v>263</v>
      </c>
    </row>
    <row r="6" spans="1:5" ht="28.5" customHeight="1" thickBot="1">
      <c r="A6" s="151" t="s">
        <v>267</v>
      </c>
      <c r="B6" s="152" t="s">
        <v>7</v>
      </c>
      <c r="C6" s="286" t="s">
        <v>45</v>
      </c>
      <c r="D6" s="287"/>
      <c r="E6" s="288"/>
    </row>
    <row r="7" spans="1:5" ht="36" customHeight="1">
      <c r="A7" s="162" t="s">
        <v>268</v>
      </c>
      <c r="B7" s="153" t="s">
        <v>41</v>
      </c>
      <c r="C7" s="293"/>
      <c r="D7" s="294"/>
      <c r="E7" s="295"/>
    </row>
    <row r="8" spans="1:5" ht="33.75" customHeight="1">
      <c r="A8" s="165" t="s">
        <v>273</v>
      </c>
      <c r="B8" s="154" t="s">
        <v>42</v>
      </c>
      <c r="C8" s="28">
        <v>5217.85</v>
      </c>
      <c r="D8" s="28">
        <v>5416.36</v>
      </c>
      <c r="E8" s="28">
        <v>5622.55</v>
      </c>
    </row>
    <row r="9" spans="1:5" ht="48" customHeight="1">
      <c r="A9" s="165" t="s">
        <v>274</v>
      </c>
      <c r="B9" s="155" t="s">
        <v>43</v>
      </c>
      <c r="C9" s="29">
        <v>5298.11</v>
      </c>
      <c r="D9" s="29">
        <v>5500</v>
      </c>
      <c r="E9" s="29">
        <v>5709.8</v>
      </c>
    </row>
    <row r="10" spans="1:5" ht="39" customHeight="1" thickBot="1">
      <c r="A10" s="163" t="s">
        <v>275</v>
      </c>
      <c r="B10" s="156" t="s">
        <v>44</v>
      </c>
      <c r="C10" s="27">
        <v>5666.99</v>
      </c>
      <c r="D10" s="27">
        <v>5884.9</v>
      </c>
      <c r="E10" s="27">
        <v>6111.34</v>
      </c>
    </row>
    <row r="11" spans="1:5" ht="27.75" customHeight="1" thickBot="1">
      <c r="A11" s="151" t="s">
        <v>269</v>
      </c>
      <c r="B11" s="157" t="s">
        <v>8</v>
      </c>
      <c r="C11" s="289" t="s">
        <v>264</v>
      </c>
      <c r="D11" s="290"/>
      <c r="E11" s="291"/>
    </row>
    <row r="12" spans="1:5" ht="33.75" customHeight="1">
      <c r="A12" s="162" t="s">
        <v>270</v>
      </c>
      <c r="B12" s="153" t="s">
        <v>266</v>
      </c>
      <c r="C12" s="145">
        <v>249927</v>
      </c>
      <c r="D12" s="150">
        <v>259469.69</v>
      </c>
      <c r="E12" s="150">
        <v>269393.51</v>
      </c>
    </row>
    <row r="13" spans="1:5" ht="66" customHeight="1" thickBot="1">
      <c r="A13" s="163" t="s">
        <v>276</v>
      </c>
      <c r="B13" s="156" t="s">
        <v>46</v>
      </c>
      <c r="C13" s="146">
        <f>36059.38/10</f>
        <v>3605.9379999999996</v>
      </c>
      <c r="D13" s="143"/>
      <c r="E13" s="143"/>
    </row>
    <row r="14" spans="1:5" ht="22.5" customHeight="1" thickBot="1">
      <c r="A14" s="151" t="s">
        <v>271</v>
      </c>
      <c r="B14" s="152" t="s">
        <v>40</v>
      </c>
      <c r="C14" s="147">
        <v>46608</v>
      </c>
      <c r="D14" s="159">
        <v>46608</v>
      </c>
      <c r="E14" s="159">
        <v>46608</v>
      </c>
    </row>
    <row r="15" spans="1:5" ht="22.5" customHeight="1" thickBot="1">
      <c r="A15" s="164" t="s">
        <v>272</v>
      </c>
      <c r="B15" s="158" t="s">
        <v>9</v>
      </c>
      <c r="C15" s="149" t="s">
        <v>13</v>
      </c>
      <c r="D15" s="160" t="s">
        <v>159</v>
      </c>
      <c r="E15" s="160" t="s">
        <v>159</v>
      </c>
    </row>
  </sheetData>
  <mergeCells count="5">
    <mergeCell ref="B3:C3"/>
    <mergeCell ref="C6:E6"/>
    <mergeCell ref="C11:E11"/>
    <mergeCell ref="B2:E2"/>
    <mergeCell ref="C7:E7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</sheetPr>
  <dimension ref="A1:B12"/>
  <sheetViews>
    <sheetView tabSelected="1" zoomScale="75" zoomScaleNormal="75" workbookViewId="0" topLeftCell="A1">
      <selection activeCell="F6" sqref="F6"/>
    </sheetView>
  </sheetViews>
  <sheetFormatPr defaultColWidth="9.00390625" defaultRowHeight="12.75"/>
  <cols>
    <col min="1" max="1" width="47.625" style="9" customWidth="1"/>
    <col min="2" max="2" width="37.125" style="9" customWidth="1"/>
    <col min="3" max="16384" width="9.125" style="9" customWidth="1"/>
  </cols>
  <sheetData>
    <row r="1" spans="1:2" ht="15.75">
      <c r="A1" s="2"/>
      <c r="B1" s="2"/>
    </row>
    <row r="2" spans="1:2" ht="61.5" customHeight="1">
      <c r="A2" s="296" t="s">
        <v>306</v>
      </c>
      <c r="B2" s="296"/>
    </row>
    <row r="3" spans="1:2" ht="16.5">
      <c r="A3" s="285"/>
      <c r="B3" s="285"/>
    </row>
    <row r="4" spans="1:2" ht="16.5" thickBot="1">
      <c r="A4" s="1"/>
      <c r="B4" s="1"/>
    </row>
    <row r="5" spans="1:2" ht="79.5" thickBot="1">
      <c r="A5" s="26" t="s">
        <v>6</v>
      </c>
      <c r="B5" s="297"/>
    </row>
    <row r="6" spans="1:2" ht="42.75" customHeight="1" thickBot="1">
      <c r="A6" s="298" t="s">
        <v>7</v>
      </c>
      <c r="B6" s="299" t="s">
        <v>303</v>
      </c>
    </row>
    <row r="7" spans="1:2" ht="53.25" customHeight="1">
      <c r="A7" s="300" t="s">
        <v>304</v>
      </c>
      <c r="B7" s="301"/>
    </row>
    <row r="8" spans="1:2" ht="46.5" customHeight="1" thickBot="1">
      <c r="A8" s="302" t="s">
        <v>305</v>
      </c>
      <c r="B8" s="303">
        <v>1367.31</v>
      </c>
    </row>
    <row r="9" spans="1:2" ht="28.5" customHeight="1" thickBot="1">
      <c r="A9" s="304" t="s">
        <v>8</v>
      </c>
      <c r="B9" s="305" t="s">
        <v>301</v>
      </c>
    </row>
    <row r="10" spans="1:2" ht="72" customHeight="1" thickBot="1">
      <c r="A10" s="306" t="s">
        <v>300</v>
      </c>
      <c r="B10" s="307">
        <v>75002.6</v>
      </c>
    </row>
    <row r="11" spans="1:2" ht="45.75" customHeight="1" thickBot="1">
      <c r="A11" s="298" t="s">
        <v>40</v>
      </c>
      <c r="B11" s="308">
        <v>54854</v>
      </c>
    </row>
    <row r="12" spans="1:2" ht="49.5" customHeight="1" thickBot="1">
      <c r="A12" s="309" t="s">
        <v>9</v>
      </c>
      <c r="B12" s="310" t="s">
        <v>302</v>
      </c>
    </row>
  </sheetData>
  <sheetProtection/>
  <mergeCells count="2"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33"/>
  <sheetViews>
    <sheetView zoomScale="75" zoomScaleNormal="75" workbookViewId="0" topLeftCell="A1">
      <selection activeCell="F8" sqref="F8"/>
    </sheetView>
  </sheetViews>
  <sheetFormatPr defaultColWidth="9.00390625" defaultRowHeight="12.75"/>
  <cols>
    <col min="1" max="1" width="57.75390625" style="1" customWidth="1"/>
    <col min="2" max="2" width="29.375" style="24" customWidth="1"/>
    <col min="3" max="16384" width="9.125" style="1" customWidth="1"/>
  </cols>
  <sheetData>
    <row r="1" spans="1:3" ht="81.75" customHeight="1">
      <c r="A1" s="211" t="s">
        <v>291</v>
      </c>
      <c r="B1" s="211"/>
      <c r="C1" s="33"/>
    </row>
    <row r="2" spans="1:2" ht="15.75">
      <c r="A2" s="199" t="s">
        <v>36</v>
      </c>
      <c r="B2" s="199"/>
    </row>
    <row r="3" spans="1:2" ht="38.25">
      <c r="A3" s="34" t="s">
        <v>35</v>
      </c>
      <c r="B3" s="35" t="s">
        <v>292</v>
      </c>
    </row>
    <row r="4" spans="1:2" ht="51">
      <c r="A4" s="34" t="s">
        <v>37</v>
      </c>
      <c r="B4" s="35" t="s">
        <v>293</v>
      </c>
    </row>
    <row r="5" spans="1:2" ht="51.75">
      <c r="A5" s="36" t="s">
        <v>33</v>
      </c>
      <c r="B5" s="37"/>
    </row>
    <row r="6" spans="1:2" ht="15.75">
      <c r="A6" s="38" t="s">
        <v>294</v>
      </c>
      <c r="B6" s="39"/>
    </row>
    <row r="7" spans="1:2" ht="26.25">
      <c r="A7" s="40" t="s">
        <v>60</v>
      </c>
      <c r="B7" s="41"/>
    </row>
    <row r="8" spans="1:2" ht="15.75">
      <c r="A8" s="42" t="s">
        <v>52</v>
      </c>
      <c r="B8" s="201">
        <v>2257</v>
      </c>
    </row>
    <row r="9" spans="1:2" ht="15.75">
      <c r="A9" s="42" t="s">
        <v>58</v>
      </c>
      <c r="B9" s="201">
        <v>2629.56</v>
      </c>
    </row>
    <row r="10" spans="1:2" ht="15.75">
      <c r="A10" s="38" t="s">
        <v>295</v>
      </c>
      <c r="B10" s="43"/>
    </row>
    <row r="11" spans="1:2" ht="26.25">
      <c r="A11" s="40" t="s">
        <v>61</v>
      </c>
      <c r="B11" s="43"/>
    </row>
    <row r="12" spans="1:2" ht="15.75">
      <c r="A12" s="38" t="s">
        <v>55</v>
      </c>
      <c r="B12" s="43">
        <v>2826.44</v>
      </c>
    </row>
    <row r="13" spans="1:2" ht="15.75">
      <c r="A13" s="42" t="s">
        <v>59</v>
      </c>
      <c r="B13" s="43">
        <v>3293</v>
      </c>
    </row>
    <row r="14" spans="1:2" ht="51.75">
      <c r="A14" s="36" t="s">
        <v>50</v>
      </c>
      <c r="B14" s="43"/>
    </row>
    <row r="15" spans="1:2" ht="15.75">
      <c r="A15" s="38" t="s">
        <v>294</v>
      </c>
      <c r="B15" s="43"/>
    </row>
    <row r="16" spans="1:2" ht="26.25">
      <c r="A16" s="40" t="s">
        <v>60</v>
      </c>
      <c r="B16" s="43"/>
    </row>
    <row r="17" spans="1:2" ht="15.75">
      <c r="A17" s="42" t="s">
        <v>53</v>
      </c>
      <c r="B17" s="43">
        <v>2529.4</v>
      </c>
    </row>
    <row r="18" spans="1:2" ht="15.75">
      <c r="A18" s="38" t="s">
        <v>295</v>
      </c>
      <c r="B18" s="43"/>
    </row>
    <row r="19" spans="1:2" ht="26.25">
      <c r="A19" s="40" t="s">
        <v>62</v>
      </c>
      <c r="B19" s="43"/>
    </row>
    <row r="20" spans="1:2" ht="15.75">
      <c r="A20" s="42" t="s">
        <v>54</v>
      </c>
      <c r="B20" s="43">
        <v>3167.57</v>
      </c>
    </row>
    <row r="21" spans="1:2" ht="51.75">
      <c r="A21" s="36" t="s">
        <v>51</v>
      </c>
      <c r="B21" s="43"/>
    </row>
    <row r="22" spans="1:2" ht="15.75">
      <c r="A22" s="38" t="s">
        <v>294</v>
      </c>
      <c r="B22" s="43"/>
    </row>
    <row r="23" spans="1:2" ht="26.25">
      <c r="A23" s="40" t="s">
        <v>63</v>
      </c>
      <c r="B23" s="43"/>
    </row>
    <row r="24" spans="1:2" ht="15.75">
      <c r="A24" s="38" t="s">
        <v>56</v>
      </c>
      <c r="B24" s="46">
        <v>2984.69</v>
      </c>
    </row>
    <row r="25" spans="1:2" ht="15.75">
      <c r="A25" s="38" t="s">
        <v>295</v>
      </c>
      <c r="B25" s="46"/>
    </row>
    <row r="26" spans="1:2" ht="26.25">
      <c r="A26" s="40" t="s">
        <v>63</v>
      </c>
      <c r="B26" s="46"/>
    </row>
    <row r="27" spans="1:2" ht="15.75">
      <c r="A27" s="38" t="s">
        <v>57</v>
      </c>
      <c r="B27" s="46">
        <v>3211.52</v>
      </c>
    </row>
    <row r="28" spans="1:2" ht="26.25">
      <c r="A28" s="202" t="s">
        <v>34</v>
      </c>
      <c r="B28" s="203"/>
    </row>
    <row r="29" spans="1:2" ht="51">
      <c r="A29" s="34" t="s">
        <v>38</v>
      </c>
      <c r="B29" s="44" t="s">
        <v>296</v>
      </c>
    </row>
    <row r="30" spans="1:2" ht="76.5">
      <c r="A30" s="34" t="s">
        <v>39</v>
      </c>
      <c r="B30" s="59" t="s">
        <v>297</v>
      </c>
    </row>
    <row r="31" spans="1:2" ht="15.75">
      <c r="A31" s="45" t="s">
        <v>49</v>
      </c>
      <c r="B31" s="25"/>
    </row>
    <row r="32" spans="1:2" ht="48.75" customHeight="1">
      <c r="A32" s="200" t="s">
        <v>298</v>
      </c>
      <c r="B32" s="200"/>
    </row>
    <row r="33" spans="1:2" ht="66.75" customHeight="1">
      <c r="A33" s="195" t="s">
        <v>299</v>
      </c>
      <c r="B33" s="196"/>
    </row>
  </sheetData>
  <mergeCells count="4">
    <mergeCell ref="A1:B1"/>
    <mergeCell ref="A2:B2"/>
    <mergeCell ref="A32:B32"/>
    <mergeCell ref="A33:B33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"/>
  <sheetViews>
    <sheetView workbookViewId="0" topLeftCell="A1">
      <selection activeCell="D6" sqref="D6"/>
    </sheetView>
  </sheetViews>
  <sheetFormatPr defaultColWidth="9.00390625" defaultRowHeight="12.75"/>
  <cols>
    <col min="1" max="1" width="4.625" style="50" customWidth="1"/>
    <col min="2" max="2" width="49.25390625" style="51" customWidth="1"/>
    <col min="3" max="3" width="44.125" style="51" customWidth="1"/>
    <col min="4" max="25" width="55.125" style="50" customWidth="1"/>
    <col min="26" max="16384" width="9.125" style="9" customWidth="1"/>
  </cols>
  <sheetData>
    <row r="1" spans="1:3" ht="73.5" customHeight="1">
      <c r="A1" s="197" t="s">
        <v>67</v>
      </c>
      <c r="B1" s="197"/>
      <c r="C1" s="197"/>
    </row>
    <row r="3" spans="1:25" s="53" customFormat="1" ht="22.5" customHeight="1">
      <c r="A3" s="198" t="s">
        <v>68</v>
      </c>
      <c r="B3" s="198"/>
      <c r="C3" s="198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5" spans="1:3" ht="33">
      <c r="A5" s="54" t="s">
        <v>69</v>
      </c>
      <c r="B5" s="54" t="s">
        <v>70</v>
      </c>
      <c r="C5" s="54" t="s">
        <v>71</v>
      </c>
    </row>
    <row r="6" spans="1:3" ht="82.5">
      <c r="A6" s="54">
        <v>1</v>
      </c>
      <c r="B6" s="55" t="s">
        <v>72</v>
      </c>
      <c r="C6" s="55" t="s">
        <v>290</v>
      </c>
    </row>
    <row r="7" spans="1:3" ht="81" customHeight="1">
      <c r="A7" s="54">
        <v>2</v>
      </c>
      <c r="B7" s="55" t="s">
        <v>73</v>
      </c>
      <c r="C7" s="55" t="s">
        <v>74</v>
      </c>
    </row>
    <row r="8" spans="1:3" ht="111.75" customHeight="1">
      <c r="A8" s="54">
        <v>3</v>
      </c>
      <c r="B8" s="55" t="s">
        <v>75</v>
      </c>
      <c r="C8" s="55" t="s">
        <v>279</v>
      </c>
    </row>
    <row r="9" spans="1:3" ht="67.5" customHeight="1">
      <c r="A9" s="54">
        <v>4</v>
      </c>
      <c r="B9" s="55" t="s">
        <v>76</v>
      </c>
      <c r="C9" s="55" t="s">
        <v>77</v>
      </c>
    </row>
    <row r="10" spans="1:3" ht="27" customHeight="1">
      <c r="A10" s="54">
        <v>5</v>
      </c>
      <c r="B10" s="55" t="s">
        <v>78</v>
      </c>
      <c r="C10" s="54" t="s">
        <v>79</v>
      </c>
    </row>
    <row r="11" spans="1:3" ht="53.25" customHeight="1">
      <c r="A11" s="54">
        <v>6</v>
      </c>
      <c r="B11" s="55" t="s">
        <v>80</v>
      </c>
      <c r="C11" s="57">
        <v>7.226</v>
      </c>
    </row>
    <row r="12" spans="1:3" ht="53.25" customHeight="1">
      <c r="A12" s="54">
        <v>7</v>
      </c>
      <c r="B12" s="55" t="s">
        <v>81</v>
      </c>
      <c r="C12" s="58">
        <v>7.044</v>
      </c>
    </row>
    <row r="13" spans="1:3" ht="53.25" customHeight="1">
      <c r="A13" s="54">
        <v>8</v>
      </c>
      <c r="B13" s="55" t="s">
        <v>82</v>
      </c>
      <c r="C13" s="54" t="s">
        <v>83</v>
      </c>
    </row>
    <row r="14" spans="1:3" ht="53.25" customHeight="1">
      <c r="A14" s="54">
        <v>9</v>
      </c>
      <c r="B14" s="55" t="s">
        <v>84</v>
      </c>
      <c r="C14" s="54" t="s">
        <v>83</v>
      </c>
    </row>
    <row r="15" spans="1:3" ht="53.25" customHeight="1">
      <c r="A15" s="54">
        <v>10</v>
      </c>
      <c r="B15" s="55" t="s">
        <v>85</v>
      </c>
      <c r="C15" s="56" t="s">
        <v>86</v>
      </c>
    </row>
    <row r="16" spans="1:3" ht="53.25" customHeight="1">
      <c r="A16" s="54">
        <v>11</v>
      </c>
      <c r="B16" s="55" t="s">
        <v>87</v>
      </c>
      <c r="C16" s="54">
        <v>2</v>
      </c>
    </row>
  </sheetData>
  <mergeCells count="2">
    <mergeCell ref="A1:C1"/>
    <mergeCell ref="A3:C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66"/>
  <sheetViews>
    <sheetView zoomScale="75" zoomScaleNormal="75" workbookViewId="0" topLeftCell="A1">
      <pane xSplit="3" ySplit="3" topLeftCell="D3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55" sqref="J55"/>
    </sheetView>
  </sheetViews>
  <sheetFormatPr defaultColWidth="9.00390625" defaultRowHeight="12.75"/>
  <cols>
    <col min="1" max="1" width="6.75390625" style="61" customWidth="1"/>
    <col min="2" max="2" width="11.75390625" style="62" customWidth="1"/>
    <col min="3" max="3" width="53.875" style="63" customWidth="1"/>
    <col min="4" max="4" width="12.375" style="61" customWidth="1"/>
    <col min="5" max="5" width="12.375" style="64" hidden="1" customWidth="1"/>
    <col min="6" max="6" width="16.375" style="25" customWidth="1"/>
    <col min="7" max="7" width="16.375" style="176" customWidth="1"/>
    <col min="8" max="8" width="14.875" style="177" customWidth="1"/>
    <col min="9" max="9" width="9.75390625" style="178" bestFit="1" customWidth="1"/>
    <col min="10" max="10" width="13.875" style="178" customWidth="1"/>
    <col min="11" max="16384" width="9.125" style="9" customWidth="1"/>
  </cols>
  <sheetData>
    <row r="1" spans="1:5" ht="41.25" customHeight="1">
      <c r="A1" s="222" t="s">
        <v>88</v>
      </c>
      <c r="B1" s="222"/>
      <c r="C1" s="222"/>
      <c r="D1" s="222"/>
      <c r="E1" s="222"/>
    </row>
    <row r="2" spans="1:5" ht="14.25" customHeight="1">
      <c r="A2" s="223"/>
      <c r="B2" s="224"/>
      <c r="C2" s="224"/>
      <c r="D2" s="224"/>
      <c r="E2" s="225"/>
    </row>
    <row r="3" spans="1:7" ht="48" customHeight="1">
      <c r="A3" s="65" t="s">
        <v>89</v>
      </c>
      <c r="B3" s="217" t="s">
        <v>90</v>
      </c>
      <c r="C3" s="217"/>
      <c r="D3" s="65" t="s">
        <v>91</v>
      </c>
      <c r="E3" s="65" t="s">
        <v>92</v>
      </c>
      <c r="F3" s="65" t="s">
        <v>282</v>
      </c>
      <c r="G3" s="179"/>
    </row>
    <row r="4" spans="1:10" s="66" customFormat="1" ht="15.75" customHeight="1">
      <c r="A4" s="65">
        <v>1</v>
      </c>
      <c r="B4" s="217">
        <v>2</v>
      </c>
      <c r="C4" s="217"/>
      <c r="D4" s="65">
        <v>3</v>
      </c>
      <c r="E4" s="65">
        <v>4</v>
      </c>
      <c r="F4" s="65">
        <v>4</v>
      </c>
      <c r="G4" s="179"/>
      <c r="H4" s="180"/>
      <c r="I4" s="180"/>
      <c r="J4" s="180"/>
    </row>
    <row r="5" spans="1:10" s="70" customFormat="1" ht="63.75" customHeight="1">
      <c r="A5" s="67">
        <v>1</v>
      </c>
      <c r="B5" s="219" t="s">
        <v>93</v>
      </c>
      <c r="C5" s="220"/>
      <c r="D5" s="68" t="s">
        <v>94</v>
      </c>
      <c r="E5" s="69" t="s">
        <v>95</v>
      </c>
      <c r="F5" s="69" t="s">
        <v>96</v>
      </c>
      <c r="G5" s="181"/>
      <c r="H5" s="182"/>
      <c r="I5" s="182"/>
      <c r="J5" s="182"/>
    </row>
    <row r="6" spans="1:10" s="73" customFormat="1" ht="21" customHeight="1">
      <c r="A6" s="71" t="s">
        <v>97</v>
      </c>
      <c r="B6" s="221" t="s">
        <v>98</v>
      </c>
      <c r="C6" s="221"/>
      <c r="D6" s="71" t="s">
        <v>99</v>
      </c>
      <c r="E6" s="72">
        <f>(100876.42*1419.11+81804.52*1630.5783)/1000</f>
        <v>276543.41154011595</v>
      </c>
      <c r="F6" s="119">
        <v>118787.3</v>
      </c>
      <c r="G6" s="183"/>
      <c r="H6" s="177"/>
      <c r="I6" s="178"/>
      <c r="J6" s="178"/>
    </row>
    <row r="7" spans="1:7" ht="31.5" customHeight="1">
      <c r="A7" s="65" t="s">
        <v>100</v>
      </c>
      <c r="B7" s="216" t="s">
        <v>101</v>
      </c>
      <c r="C7" s="216"/>
      <c r="D7" s="65" t="s">
        <v>99</v>
      </c>
      <c r="E7" s="75">
        <f>E8+E25+E31+E36+E37+E38+E39+E40</f>
        <v>276543.41</v>
      </c>
      <c r="F7" s="120">
        <v>173907.8</v>
      </c>
      <c r="G7" s="183"/>
    </row>
    <row r="8" spans="1:7" ht="27" customHeight="1">
      <c r="A8" s="65" t="s">
        <v>102</v>
      </c>
      <c r="B8" s="216" t="s">
        <v>103</v>
      </c>
      <c r="C8" s="216"/>
      <c r="D8" s="65" t="s">
        <v>99</v>
      </c>
      <c r="E8" s="75">
        <v>258393.24</v>
      </c>
      <c r="F8" s="77" t="s">
        <v>104</v>
      </c>
      <c r="G8" s="184"/>
    </row>
    <row r="9" spans="1:7" ht="21" customHeight="1">
      <c r="A9" s="65" t="s">
        <v>105</v>
      </c>
      <c r="B9" s="216" t="s">
        <v>106</v>
      </c>
      <c r="C9" s="216"/>
      <c r="D9" s="65" t="s">
        <v>99</v>
      </c>
      <c r="E9" s="75"/>
      <c r="F9" s="76">
        <v>82321.8</v>
      </c>
      <c r="G9" s="185"/>
    </row>
    <row r="10" spans="1:7" ht="18" customHeight="1">
      <c r="A10" s="217" t="s">
        <v>107</v>
      </c>
      <c r="B10" s="218" t="s">
        <v>108</v>
      </c>
      <c r="C10" s="74" t="s">
        <v>109</v>
      </c>
      <c r="D10" s="65" t="s">
        <v>99</v>
      </c>
      <c r="E10" s="75"/>
      <c r="F10" s="76">
        <f>F9</f>
        <v>82321.8</v>
      </c>
      <c r="G10" s="185"/>
    </row>
    <row r="11" spans="1:7" ht="18" customHeight="1">
      <c r="A11" s="217"/>
      <c r="B11" s="218"/>
      <c r="C11" s="74" t="s">
        <v>110</v>
      </c>
      <c r="D11" s="65" t="s">
        <v>111</v>
      </c>
      <c r="E11" s="75"/>
      <c r="F11" s="78">
        <f>7386/1000</f>
        <v>7.386</v>
      </c>
      <c r="G11" s="186"/>
    </row>
    <row r="12" spans="1:7" ht="37.5" customHeight="1">
      <c r="A12" s="217"/>
      <c r="B12" s="218"/>
      <c r="C12" s="74" t="s">
        <v>112</v>
      </c>
      <c r="D12" s="65" t="s">
        <v>99</v>
      </c>
      <c r="E12" s="75"/>
      <c r="F12" s="78">
        <f>F10/F11/1000</f>
        <v>11.145653939886271</v>
      </c>
      <c r="G12" s="186"/>
    </row>
    <row r="13" spans="1:7" ht="71.25" customHeight="1">
      <c r="A13" s="217"/>
      <c r="B13" s="218"/>
      <c r="C13" s="74" t="s">
        <v>113</v>
      </c>
      <c r="D13" s="65" t="s">
        <v>114</v>
      </c>
      <c r="E13" s="75"/>
      <c r="F13" s="79" t="s">
        <v>115</v>
      </c>
      <c r="G13" s="187"/>
    </row>
    <row r="14" spans="1:7" ht="18.75" customHeight="1">
      <c r="A14" s="217" t="s">
        <v>116</v>
      </c>
      <c r="B14" s="218" t="s">
        <v>117</v>
      </c>
      <c r="C14" s="74" t="s">
        <v>109</v>
      </c>
      <c r="D14" s="65" t="s">
        <v>99</v>
      </c>
      <c r="E14" s="75"/>
      <c r="F14" s="80"/>
      <c r="G14" s="188"/>
    </row>
    <row r="15" spans="1:7" ht="18.75" customHeight="1">
      <c r="A15" s="217"/>
      <c r="B15" s="218"/>
      <c r="C15" s="74" t="s">
        <v>110</v>
      </c>
      <c r="D15" s="65" t="s">
        <v>118</v>
      </c>
      <c r="E15" s="75"/>
      <c r="F15" s="80"/>
      <c r="G15" s="188"/>
    </row>
    <row r="16" spans="1:7" ht="27" customHeight="1">
      <c r="A16" s="217"/>
      <c r="B16" s="218"/>
      <c r="C16" s="74" t="s">
        <v>112</v>
      </c>
      <c r="D16" s="65" t="s">
        <v>99</v>
      </c>
      <c r="E16" s="75"/>
      <c r="F16" s="80"/>
      <c r="G16" s="188"/>
    </row>
    <row r="17" spans="1:7" ht="18.75" customHeight="1">
      <c r="A17" s="217"/>
      <c r="B17" s="218"/>
      <c r="C17" s="74" t="s">
        <v>113</v>
      </c>
      <c r="D17" s="65" t="s">
        <v>114</v>
      </c>
      <c r="E17" s="75"/>
      <c r="F17" s="80"/>
      <c r="G17" s="188"/>
    </row>
    <row r="18" spans="1:7" ht="18.75" customHeight="1">
      <c r="A18" s="217" t="s">
        <v>119</v>
      </c>
      <c r="B18" s="218" t="s">
        <v>120</v>
      </c>
      <c r="C18" s="74" t="s">
        <v>109</v>
      </c>
      <c r="D18" s="65" t="s">
        <v>99</v>
      </c>
      <c r="E18" s="75"/>
      <c r="F18" s="80"/>
      <c r="G18" s="188"/>
    </row>
    <row r="19" spans="1:7" ht="18.75" customHeight="1">
      <c r="A19" s="217"/>
      <c r="B19" s="218"/>
      <c r="C19" s="74" t="s">
        <v>110</v>
      </c>
      <c r="D19" s="65" t="s">
        <v>121</v>
      </c>
      <c r="E19" s="75"/>
      <c r="F19" s="80"/>
      <c r="G19" s="188"/>
    </row>
    <row r="20" spans="1:7" ht="32.25" customHeight="1">
      <c r="A20" s="217"/>
      <c r="B20" s="218"/>
      <c r="C20" s="74" t="s">
        <v>112</v>
      </c>
      <c r="D20" s="65" t="s">
        <v>99</v>
      </c>
      <c r="E20" s="75"/>
      <c r="F20" s="80"/>
      <c r="G20" s="188"/>
    </row>
    <row r="21" spans="1:7" ht="33.75" customHeight="1">
      <c r="A21" s="217"/>
      <c r="B21" s="218"/>
      <c r="C21" s="74" t="s">
        <v>113</v>
      </c>
      <c r="D21" s="65" t="s">
        <v>114</v>
      </c>
      <c r="E21" s="75"/>
      <c r="F21" s="81"/>
      <c r="G21" s="189"/>
    </row>
    <row r="22" spans="1:7" ht="36" customHeight="1">
      <c r="A22" s="65" t="s">
        <v>122</v>
      </c>
      <c r="B22" s="216" t="s">
        <v>123</v>
      </c>
      <c r="C22" s="216"/>
      <c r="D22" s="65" t="s">
        <v>99</v>
      </c>
      <c r="E22" s="75"/>
      <c r="F22" s="76">
        <f>3835.3+1296.1</f>
        <v>5131.4</v>
      </c>
      <c r="G22" s="185"/>
    </row>
    <row r="23" spans="1:7" ht="21" customHeight="1">
      <c r="A23" s="65" t="s">
        <v>124</v>
      </c>
      <c r="B23" s="216" t="s">
        <v>125</v>
      </c>
      <c r="C23" s="216"/>
      <c r="D23" s="65" t="s">
        <v>126</v>
      </c>
      <c r="E23" s="75"/>
      <c r="F23" s="78">
        <f>F22/F24</f>
        <v>1.979859557064588</v>
      </c>
      <c r="G23" s="186"/>
    </row>
    <row r="24" spans="1:7" ht="20.25" customHeight="1">
      <c r="A24" s="65" t="s">
        <v>127</v>
      </c>
      <c r="B24" s="216" t="s">
        <v>128</v>
      </c>
      <c r="C24" s="216"/>
      <c r="D24" s="65" t="s">
        <v>129</v>
      </c>
      <c r="E24" s="75"/>
      <c r="F24" s="76">
        <f>1934.8+657</f>
        <v>2591.8</v>
      </c>
      <c r="G24" s="185"/>
    </row>
    <row r="25" spans="1:7" ht="30" customHeight="1">
      <c r="A25" s="65" t="s">
        <v>130</v>
      </c>
      <c r="B25" s="216" t="s">
        <v>131</v>
      </c>
      <c r="C25" s="216"/>
      <c r="D25" s="65" t="s">
        <v>99</v>
      </c>
      <c r="E25" s="75">
        <v>575.16</v>
      </c>
      <c r="F25" s="120">
        <v>3161.2</v>
      </c>
      <c r="G25" s="183"/>
    </row>
    <row r="26" spans="1:7" ht="21" customHeight="1">
      <c r="A26" s="65" t="s">
        <v>132</v>
      </c>
      <c r="B26" s="216" t="s">
        <v>133</v>
      </c>
      <c r="C26" s="216"/>
      <c r="D26" s="65" t="s">
        <v>99</v>
      </c>
      <c r="E26" s="75"/>
      <c r="F26" s="120" t="s">
        <v>104</v>
      </c>
      <c r="G26" s="183"/>
    </row>
    <row r="27" spans="1:7" ht="21" customHeight="1">
      <c r="A27" s="65" t="s">
        <v>134</v>
      </c>
      <c r="B27" s="216" t="s">
        <v>135</v>
      </c>
      <c r="C27" s="216"/>
      <c r="D27" s="65" t="s">
        <v>99</v>
      </c>
      <c r="E27" s="75"/>
      <c r="F27" s="120">
        <v>24140</v>
      </c>
      <c r="G27" s="183"/>
    </row>
    <row r="28" spans="1:7" ht="36.75" customHeight="1">
      <c r="A28" s="65" t="s">
        <v>136</v>
      </c>
      <c r="B28" s="216" t="s">
        <v>137</v>
      </c>
      <c r="C28" s="216"/>
      <c r="D28" s="65" t="s">
        <v>99</v>
      </c>
      <c r="E28" s="75"/>
      <c r="F28" s="120">
        <v>7491</v>
      </c>
      <c r="G28" s="183"/>
    </row>
    <row r="29" spans="1:7" ht="36" customHeight="1">
      <c r="A29" s="65" t="s">
        <v>138</v>
      </c>
      <c r="B29" s="216" t="s">
        <v>139</v>
      </c>
      <c r="C29" s="216"/>
      <c r="D29" s="65" t="s">
        <v>99</v>
      </c>
      <c r="E29" s="75"/>
      <c r="F29" s="120" t="s">
        <v>104</v>
      </c>
      <c r="G29" s="183"/>
    </row>
    <row r="30" spans="1:7" ht="30.75" customHeight="1">
      <c r="A30" s="65" t="s">
        <v>140</v>
      </c>
      <c r="B30" s="216" t="s">
        <v>141</v>
      </c>
      <c r="C30" s="216"/>
      <c r="D30" s="65" t="s">
        <v>99</v>
      </c>
      <c r="E30" s="75"/>
      <c r="F30" s="120" t="s">
        <v>104</v>
      </c>
      <c r="G30" s="183"/>
    </row>
    <row r="31" spans="1:7" ht="18" customHeight="1">
      <c r="A31" s="65" t="s">
        <v>142</v>
      </c>
      <c r="B31" s="216" t="s">
        <v>143</v>
      </c>
      <c r="C31" s="216"/>
      <c r="D31" s="65" t="s">
        <v>99</v>
      </c>
      <c r="E31" s="75">
        <v>1580.2</v>
      </c>
      <c r="F31" s="120">
        <v>2915.5</v>
      </c>
      <c r="G31" s="183"/>
    </row>
    <row r="32" spans="1:7" ht="28.5" customHeight="1">
      <c r="A32" s="65" t="s">
        <v>144</v>
      </c>
      <c r="B32" s="216" t="s">
        <v>145</v>
      </c>
      <c r="C32" s="216"/>
      <c r="D32" s="65" t="s">
        <v>99</v>
      </c>
      <c r="E32" s="75"/>
      <c r="F32" s="120" t="s">
        <v>104</v>
      </c>
      <c r="G32" s="183"/>
    </row>
    <row r="33" spans="1:10" s="2" customFormat="1" ht="23.25" customHeight="1">
      <c r="A33" s="82" t="s">
        <v>146</v>
      </c>
      <c r="B33" s="213" t="s">
        <v>147</v>
      </c>
      <c r="C33" s="213"/>
      <c r="D33" s="74" t="s">
        <v>99</v>
      </c>
      <c r="E33" s="75"/>
      <c r="F33" s="120">
        <f>4898.1+5285.5+326.6</f>
        <v>10510.2</v>
      </c>
      <c r="G33" s="183"/>
      <c r="H33" s="190"/>
      <c r="I33" s="191"/>
      <c r="J33" s="191"/>
    </row>
    <row r="34" spans="1:10" s="2" customFormat="1" ht="18.75" customHeight="1">
      <c r="A34" s="82" t="s">
        <v>148</v>
      </c>
      <c r="B34" s="213" t="s">
        <v>149</v>
      </c>
      <c r="C34" s="213"/>
      <c r="D34" s="74" t="s">
        <v>99</v>
      </c>
      <c r="E34" s="75"/>
      <c r="F34" s="120"/>
      <c r="G34" s="183"/>
      <c r="H34" s="190"/>
      <c r="I34" s="191"/>
      <c r="J34" s="191"/>
    </row>
    <row r="35" spans="1:7" ht="25.5" customHeight="1">
      <c r="A35" s="83" t="s">
        <v>150</v>
      </c>
      <c r="B35" s="213" t="s">
        <v>151</v>
      </c>
      <c r="C35" s="213"/>
      <c r="D35" s="65" t="s">
        <v>99</v>
      </c>
      <c r="E35" s="75"/>
      <c r="F35" s="120">
        <v>23575.8</v>
      </c>
      <c r="G35" s="183"/>
    </row>
    <row r="36" spans="1:7" ht="25.5" customHeight="1">
      <c r="A36" s="83" t="s">
        <v>152</v>
      </c>
      <c r="B36" s="213" t="s">
        <v>149</v>
      </c>
      <c r="C36" s="213"/>
      <c r="D36" s="65" t="s">
        <v>99</v>
      </c>
      <c r="E36" s="75">
        <v>5368</v>
      </c>
      <c r="F36" s="120" t="s">
        <v>104</v>
      </c>
      <c r="G36" s="183"/>
    </row>
    <row r="37" spans="1:7" ht="33" customHeight="1">
      <c r="A37" s="83" t="s">
        <v>153</v>
      </c>
      <c r="B37" s="213" t="s">
        <v>154</v>
      </c>
      <c r="C37" s="213"/>
      <c r="D37" s="65" t="s">
        <v>99</v>
      </c>
      <c r="E37" s="75"/>
      <c r="F37" s="120">
        <f>2508.5+1892.7</f>
        <v>4401.2</v>
      </c>
      <c r="G37" s="183"/>
    </row>
    <row r="38" spans="1:7" ht="33" customHeight="1">
      <c r="A38" s="83" t="s">
        <v>155</v>
      </c>
      <c r="B38" s="213" t="s">
        <v>156</v>
      </c>
      <c r="C38" s="213"/>
      <c r="D38" s="65" t="s">
        <v>99</v>
      </c>
      <c r="E38" s="75"/>
      <c r="F38" s="120">
        <f>9054.3+79.1+591.7+120.6+385.2+28.8</f>
        <v>10259.7</v>
      </c>
      <c r="G38" s="183"/>
    </row>
    <row r="39" spans="1:7" ht="30" customHeight="1">
      <c r="A39" s="83" t="s">
        <v>157</v>
      </c>
      <c r="B39" s="213" t="s">
        <v>158</v>
      </c>
      <c r="C39" s="213"/>
      <c r="D39" s="65" t="s">
        <v>99</v>
      </c>
      <c r="E39" s="75">
        <v>1299.2</v>
      </c>
      <c r="F39" s="120" t="s">
        <v>159</v>
      </c>
      <c r="G39" s="183"/>
    </row>
    <row r="40" spans="1:7" ht="51" customHeight="1">
      <c r="A40" s="83" t="s">
        <v>160</v>
      </c>
      <c r="B40" s="213" t="s">
        <v>161</v>
      </c>
      <c r="C40" s="213"/>
      <c r="D40" s="65" t="s">
        <v>99</v>
      </c>
      <c r="E40" s="75">
        <v>9327.61</v>
      </c>
      <c r="F40" s="120" t="s">
        <v>159</v>
      </c>
      <c r="G40" s="183"/>
    </row>
    <row r="41" spans="1:10" s="73" customFormat="1" ht="63.75" customHeight="1">
      <c r="A41" s="84" t="s">
        <v>162</v>
      </c>
      <c r="B41" s="215" t="s">
        <v>163</v>
      </c>
      <c r="C41" s="215"/>
      <c r="D41" s="71" t="s">
        <v>99</v>
      </c>
      <c r="E41" s="72">
        <f>E6-E7</f>
        <v>0.001540115976240486</v>
      </c>
      <c r="F41" s="85" t="s">
        <v>289</v>
      </c>
      <c r="G41" s="192"/>
      <c r="H41" s="177"/>
      <c r="I41" s="178"/>
      <c r="J41" s="178"/>
    </row>
    <row r="42" spans="1:10" s="73" customFormat="1" ht="30" customHeight="1">
      <c r="A42" s="84" t="s">
        <v>164</v>
      </c>
      <c r="B42" s="215" t="s">
        <v>165</v>
      </c>
      <c r="C42" s="215"/>
      <c r="D42" s="71" t="s">
        <v>99</v>
      </c>
      <c r="E42" s="72"/>
      <c r="F42" s="119">
        <v>1092.8</v>
      </c>
      <c r="G42" s="183"/>
      <c r="H42" s="177"/>
      <c r="I42" s="178"/>
      <c r="J42" s="178"/>
    </row>
    <row r="43" spans="1:10" s="73" customFormat="1" ht="30" customHeight="1">
      <c r="A43" s="84" t="s">
        <v>166</v>
      </c>
      <c r="B43" s="215" t="s">
        <v>167</v>
      </c>
      <c r="C43" s="215"/>
      <c r="D43" s="71" t="s">
        <v>99</v>
      </c>
      <c r="E43" s="72"/>
      <c r="F43" s="119" t="s">
        <v>104</v>
      </c>
      <c r="G43" s="183"/>
      <c r="H43" s="177"/>
      <c r="I43" s="178"/>
      <c r="J43" s="178"/>
    </row>
    <row r="44" spans="1:7" ht="30" customHeight="1">
      <c r="A44" s="83" t="s">
        <v>168</v>
      </c>
      <c r="B44" s="213" t="s">
        <v>169</v>
      </c>
      <c r="C44" s="213"/>
      <c r="D44" s="65" t="s">
        <v>99</v>
      </c>
      <c r="E44" s="75"/>
      <c r="F44" s="120">
        <f>F6-F7</f>
        <v>-55120.499999999985</v>
      </c>
      <c r="G44" s="183"/>
    </row>
    <row r="45" spans="1:7" ht="64.5" customHeight="1">
      <c r="A45" s="83" t="s">
        <v>170</v>
      </c>
      <c r="B45" s="213" t="s">
        <v>171</v>
      </c>
      <c r="C45" s="213"/>
      <c r="D45" s="65" t="s">
        <v>99</v>
      </c>
      <c r="E45" s="86"/>
      <c r="F45" s="77" t="s">
        <v>104</v>
      </c>
      <c r="G45" s="184"/>
    </row>
    <row r="46" spans="1:7" ht="21.75" customHeight="1">
      <c r="A46" s="83" t="s">
        <v>172</v>
      </c>
      <c r="B46" s="213" t="s">
        <v>173</v>
      </c>
      <c r="C46" s="213"/>
      <c r="D46" s="87" t="s">
        <v>174</v>
      </c>
      <c r="E46" s="75"/>
      <c r="F46" s="174">
        <v>140</v>
      </c>
      <c r="G46" s="193"/>
    </row>
    <row r="47" spans="1:7" ht="21.75" customHeight="1">
      <c r="A47" s="83" t="s">
        <v>175</v>
      </c>
      <c r="B47" s="213" t="s">
        <v>176</v>
      </c>
      <c r="C47" s="213"/>
      <c r="D47" s="87" t="s">
        <v>174</v>
      </c>
      <c r="E47" s="88">
        <v>27.679</v>
      </c>
      <c r="F47" s="175">
        <v>16.4</v>
      </c>
      <c r="G47" s="194"/>
    </row>
    <row r="48" spans="1:7" ht="40.5" customHeight="1">
      <c r="A48" s="83" t="s">
        <v>177</v>
      </c>
      <c r="B48" s="213" t="s">
        <v>178</v>
      </c>
      <c r="C48" s="213"/>
      <c r="D48" s="87" t="s">
        <v>179</v>
      </c>
      <c r="E48" s="75"/>
      <c r="F48" s="78">
        <v>67.758</v>
      </c>
      <c r="G48" s="186"/>
    </row>
    <row r="49" spans="1:7" ht="39" customHeight="1">
      <c r="A49" s="83" t="s">
        <v>180</v>
      </c>
      <c r="B49" s="213" t="s">
        <v>181</v>
      </c>
      <c r="C49" s="213"/>
      <c r="D49" s="87" t="s">
        <v>179</v>
      </c>
      <c r="E49" s="89">
        <v>199.737</v>
      </c>
      <c r="F49" s="77" t="s">
        <v>104</v>
      </c>
      <c r="G49" s="184"/>
    </row>
    <row r="50" spans="1:7" ht="26.25" customHeight="1">
      <c r="A50" s="83" t="s">
        <v>182</v>
      </c>
      <c r="B50" s="212" t="s">
        <v>183</v>
      </c>
      <c r="C50" s="212"/>
      <c r="D50" s="87" t="s">
        <v>179</v>
      </c>
      <c r="E50" s="89">
        <v>182.681</v>
      </c>
      <c r="F50" s="78">
        <v>42.53933</v>
      </c>
      <c r="G50" s="186"/>
    </row>
    <row r="51" spans="1:7" ht="21" customHeight="1">
      <c r="A51" s="83" t="s">
        <v>184</v>
      </c>
      <c r="B51" s="213" t="s">
        <v>185</v>
      </c>
      <c r="C51" s="213"/>
      <c r="D51" s="87" t="s">
        <v>179</v>
      </c>
      <c r="E51" s="89">
        <v>15.011</v>
      </c>
      <c r="F51" s="93">
        <f>11.673+2.315</f>
        <v>13.988</v>
      </c>
      <c r="G51" s="186"/>
    </row>
    <row r="52" spans="1:7" ht="21" customHeight="1">
      <c r="A52" s="83" t="s">
        <v>186</v>
      </c>
      <c r="B52" s="213" t="s">
        <v>187</v>
      </c>
      <c r="C52" s="213"/>
      <c r="D52" s="87" t="s">
        <v>179</v>
      </c>
      <c r="E52" s="89">
        <f>SUM(E50-E51)</f>
        <v>167.67000000000002</v>
      </c>
      <c r="F52" s="93">
        <f>16.022+12.529</f>
        <v>28.551</v>
      </c>
      <c r="G52" s="186"/>
    </row>
    <row r="53" spans="1:7" ht="33" customHeight="1">
      <c r="A53" s="83" t="s">
        <v>188</v>
      </c>
      <c r="B53" s="213" t="s">
        <v>189</v>
      </c>
      <c r="C53" s="213"/>
      <c r="D53" s="87" t="s">
        <v>190</v>
      </c>
      <c r="E53" s="65">
        <v>0.0124</v>
      </c>
      <c r="F53" s="78" t="s">
        <v>104</v>
      </c>
      <c r="G53" s="186"/>
    </row>
    <row r="54" spans="1:7" ht="21" customHeight="1">
      <c r="A54" s="83" t="s">
        <v>191</v>
      </c>
      <c r="B54" s="212" t="s">
        <v>192</v>
      </c>
      <c r="C54" s="212"/>
      <c r="D54" s="87" t="s">
        <v>179</v>
      </c>
      <c r="E54" s="65"/>
      <c r="F54" s="78">
        <v>15.77567</v>
      </c>
      <c r="G54" s="186"/>
    </row>
    <row r="55" spans="1:7" ht="30" customHeight="1">
      <c r="A55" s="83" t="s">
        <v>193</v>
      </c>
      <c r="B55" s="214" t="s">
        <v>194</v>
      </c>
      <c r="C55" s="214"/>
      <c r="D55" s="87" t="s">
        <v>195</v>
      </c>
      <c r="E55" s="90"/>
      <c r="F55" s="174">
        <v>72</v>
      </c>
      <c r="G55" s="193"/>
    </row>
    <row r="56" spans="1:7" ht="40.5" customHeight="1">
      <c r="A56" s="83" t="s">
        <v>196</v>
      </c>
      <c r="B56" s="212" t="s">
        <v>197</v>
      </c>
      <c r="C56" s="212"/>
      <c r="D56" s="87" t="s">
        <v>195</v>
      </c>
      <c r="E56" s="91">
        <v>3</v>
      </c>
      <c r="F56" s="77" t="s">
        <v>104</v>
      </c>
      <c r="G56" s="184"/>
    </row>
    <row r="57" spans="1:7" ht="35.25" customHeight="1">
      <c r="A57" s="83" t="s">
        <v>198</v>
      </c>
      <c r="B57" s="212" t="s">
        <v>199</v>
      </c>
      <c r="C57" s="212"/>
      <c r="D57" s="87" t="s">
        <v>200</v>
      </c>
      <c r="E57" s="92"/>
      <c r="F57" s="78">
        <f>(F11*1000)*1.37/58.315</f>
        <v>173.52002057789593</v>
      </c>
      <c r="G57" s="184"/>
    </row>
    <row r="58" spans="1:7" ht="35.25" customHeight="1">
      <c r="A58" s="83" t="s">
        <v>201</v>
      </c>
      <c r="B58" s="212" t="s">
        <v>202</v>
      </c>
      <c r="C58" s="212"/>
      <c r="D58" s="87" t="s">
        <v>203</v>
      </c>
      <c r="E58" s="92"/>
      <c r="F58" s="78">
        <f>(1934835+656957)/1000/F48</f>
        <v>38.25071578263822</v>
      </c>
      <c r="G58" s="184"/>
    </row>
    <row r="59" spans="1:7" ht="35.25" customHeight="1">
      <c r="A59" s="83" t="s">
        <v>204</v>
      </c>
      <c r="B59" s="212" t="s">
        <v>205</v>
      </c>
      <c r="C59" s="212"/>
      <c r="D59" s="87" t="s">
        <v>206</v>
      </c>
      <c r="E59" s="88">
        <v>1.238</v>
      </c>
      <c r="F59" s="93">
        <f>F25/((18+16.68+18+19.53)/2)/F48</f>
        <v>1.2921830662384965</v>
      </c>
      <c r="G59" s="184"/>
    </row>
    <row r="60" ht="15">
      <c r="G60" s="184"/>
    </row>
    <row r="61" ht="15">
      <c r="G61" s="184"/>
    </row>
    <row r="62" ht="15">
      <c r="G62" s="184"/>
    </row>
    <row r="63" ht="15">
      <c r="G63" s="184"/>
    </row>
    <row r="64" ht="15">
      <c r="G64" s="184"/>
    </row>
    <row r="65" ht="15">
      <c r="G65" s="184"/>
    </row>
    <row r="66" ht="15">
      <c r="G66" s="184"/>
    </row>
  </sheetData>
  <mergeCells count="53">
    <mergeCell ref="A1:E1"/>
    <mergeCell ref="A2:E2"/>
    <mergeCell ref="B3:C3"/>
    <mergeCell ref="B4:C4"/>
    <mergeCell ref="B5:C5"/>
    <mergeCell ref="B6:C6"/>
    <mergeCell ref="B7:C7"/>
    <mergeCell ref="B8:C8"/>
    <mergeCell ref="B9:C9"/>
    <mergeCell ref="A10:A13"/>
    <mergeCell ref="B10:B13"/>
    <mergeCell ref="A14:A17"/>
    <mergeCell ref="B14:B17"/>
    <mergeCell ref="A18:A21"/>
    <mergeCell ref="B18:B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</mergeCells>
  <printOptions/>
  <pageMargins left="0.7874015748031497" right="0" top="0.5905511811023623" bottom="0.5905511811023623" header="0.5118110236220472" footer="0.5118110236220472"/>
  <pageSetup horizontalDpi="600" verticalDpi="600" orientation="portrait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N25"/>
  <sheetViews>
    <sheetView zoomScale="75" zoomScaleNormal="75" workbookViewId="0" topLeftCell="B1">
      <selection activeCell="E22" sqref="E22"/>
    </sheetView>
  </sheetViews>
  <sheetFormatPr defaultColWidth="9.00390625" defaultRowHeight="12.75"/>
  <cols>
    <col min="1" max="1" width="0" style="111" hidden="1" customWidth="1"/>
    <col min="2" max="2" width="1.12109375" style="111" customWidth="1"/>
    <col min="3" max="3" width="6.875" style="111" customWidth="1"/>
    <col min="4" max="4" width="45.375" style="111" customWidth="1"/>
    <col min="5" max="5" width="89.375" style="111" customWidth="1"/>
    <col min="6" max="16384" width="9.125" style="111" customWidth="1"/>
  </cols>
  <sheetData>
    <row r="1" spans="2:14" s="94" customFormat="1" ht="20.25" customHeight="1">
      <c r="B1" s="226"/>
      <c r="C1" s="226"/>
      <c r="D1" s="226"/>
      <c r="E1" s="226"/>
      <c r="F1" s="95"/>
      <c r="G1" s="95"/>
      <c r="H1" s="95"/>
      <c r="I1" s="95"/>
      <c r="J1" s="95"/>
      <c r="K1" s="95"/>
      <c r="L1" s="95"/>
      <c r="M1" s="95"/>
      <c r="N1" s="95"/>
    </row>
    <row r="2" spans="2:14" s="94" customFormat="1" ht="20.25" customHeight="1">
      <c r="B2" s="118"/>
      <c r="C2" s="118"/>
      <c r="D2" s="118"/>
      <c r="E2" s="118"/>
      <c r="F2" s="95"/>
      <c r="G2" s="95"/>
      <c r="H2" s="95"/>
      <c r="I2" s="95"/>
      <c r="J2" s="95"/>
      <c r="K2" s="95"/>
      <c r="L2" s="95"/>
      <c r="M2" s="95"/>
      <c r="N2" s="95"/>
    </row>
    <row r="3" spans="2:10" s="96" customFormat="1" ht="36" customHeight="1">
      <c r="B3" s="121"/>
      <c r="C3" s="227" t="s">
        <v>207</v>
      </c>
      <c r="D3" s="227"/>
      <c r="E3" s="227"/>
      <c r="F3" s="97"/>
      <c r="G3" s="97"/>
      <c r="H3" s="97"/>
      <c r="I3" s="97"/>
      <c r="J3" s="97"/>
    </row>
    <row r="4" spans="2:10" s="96" customFormat="1" ht="12.75" customHeight="1">
      <c r="B4" s="121"/>
      <c r="C4" s="98"/>
      <c r="D4" s="98"/>
      <c r="E4" s="98"/>
      <c r="F4" s="99"/>
      <c r="G4" s="99"/>
      <c r="H4" s="99"/>
      <c r="I4" s="99"/>
      <c r="J4" s="99"/>
    </row>
    <row r="5" spans="2:10" s="96" customFormat="1" ht="30" customHeight="1">
      <c r="B5" s="121"/>
      <c r="C5" s="100" t="s">
        <v>69</v>
      </c>
      <c r="D5" s="100" t="s">
        <v>70</v>
      </c>
      <c r="E5" s="100" t="s">
        <v>282</v>
      </c>
      <c r="F5" s="99"/>
      <c r="G5" s="99"/>
      <c r="H5" s="99"/>
      <c r="I5" s="99"/>
      <c r="J5" s="99"/>
    </row>
    <row r="6" spans="2:10" s="96" customFormat="1" ht="12" customHeight="1">
      <c r="B6" s="121"/>
      <c r="C6" s="100">
        <v>1</v>
      </c>
      <c r="D6" s="100">
        <f>C6+1</f>
        <v>2</v>
      </c>
      <c r="E6" s="100">
        <f>D6+1</f>
        <v>3</v>
      </c>
      <c r="F6" s="99"/>
      <c r="G6" s="99"/>
      <c r="H6" s="99"/>
      <c r="I6" s="99"/>
      <c r="J6" s="99"/>
    </row>
    <row r="7" spans="2:5" s="96" customFormat="1" ht="42" customHeight="1">
      <c r="B7" s="122"/>
      <c r="C7" s="101">
        <v>1</v>
      </c>
      <c r="D7" s="102" t="s">
        <v>208</v>
      </c>
      <c r="E7" s="105" t="s">
        <v>283</v>
      </c>
    </row>
    <row r="8" spans="2:5" s="96" customFormat="1" ht="42" customHeight="1">
      <c r="B8" s="122"/>
      <c r="C8" s="101">
        <v>2</v>
      </c>
      <c r="D8" s="103" t="s">
        <v>209</v>
      </c>
      <c r="E8" s="123">
        <v>0</v>
      </c>
    </row>
    <row r="9" spans="2:5" s="96" customFormat="1" ht="31.5" customHeight="1">
      <c r="B9" s="122"/>
      <c r="C9" s="104">
        <v>3</v>
      </c>
      <c r="D9" s="228" t="s">
        <v>210</v>
      </c>
      <c r="E9" s="125" t="s">
        <v>244</v>
      </c>
    </row>
    <row r="10" spans="2:5" s="96" customFormat="1" ht="31.5" customHeight="1">
      <c r="B10" s="122"/>
      <c r="C10" s="106"/>
      <c r="D10" s="229"/>
      <c r="E10" s="126" t="s">
        <v>245</v>
      </c>
    </row>
    <row r="11" spans="2:5" s="96" customFormat="1" ht="31.5" customHeight="1">
      <c r="B11" s="122"/>
      <c r="C11" s="106"/>
      <c r="D11" s="229"/>
      <c r="E11" s="126" t="s">
        <v>246</v>
      </c>
    </row>
    <row r="12" spans="2:5" s="96" customFormat="1" ht="31.5" customHeight="1">
      <c r="B12" s="122"/>
      <c r="C12" s="106"/>
      <c r="D12" s="229"/>
      <c r="E12" s="126" t="s">
        <v>247</v>
      </c>
    </row>
    <row r="13" spans="2:5" s="96" customFormat="1" ht="31.5" customHeight="1">
      <c r="B13" s="122"/>
      <c r="C13" s="106"/>
      <c r="D13" s="229"/>
      <c r="E13" s="126" t="s">
        <v>248</v>
      </c>
    </row>
    <row r="14" spans="2:5" s="96" customFormat="1" ht="31.5" customHeight="1">
      <c r="B14" s="122"/>
      <c r="C14" s="106"/>
      <c r="D14" s="229"/>
      <c r="E14" s="126" t="s">
        <v>249</v>
      </c>
    </row>
    <row r="15" spans="2:5" s="96" customFormat="1" ht="31.5" customHeight="1">
      <c r="B15" s="122"/>
      <c r="C15" s="106"/>
      <c r="D15" s="229"/>
      <c r="E15" s="126" t="s">
        <v>250</v>
      </c>
    </row>
    <row r="16" spans="2:5" s="96" customFormat="1" ht="31.5" customHeight="1">
      <c r="B16" s="122"/>
      <c r="C16" s="106"/>
      <c r="D16" s="229"/>
      <c r="E16" s="126" t="s">
        <v>251</v>
      </c>
    </row>
    <row r="17" spans="2:5" s="96" customFormat="1" ht="31.5" customHeight="1">
      <c r="B17" s="122"/>
      <c r="C17" s="106"/>
      <c r="D17" s="229"/>
      <c r="E17" s="126" t="s">
        <v>252</v>
      </c>
    </row>
    <row r="18" spans="2:5" s="96" customFormat="1" ht="31.5" customHeight="1">
      <c r="B18" s="122"/>
      <c r="C18" s="106"/>
      <c r="D18" s="229"/>
      <c r="E18" s="126" t="s">
        <v>253</v>
      </c>
    </row>
    <row r="19" spans="2:5" s="96" customFormat="1" ht="31.5" customHeight="1">
      <c r="B19" s="122"/>
      <c r="C19" s="106"/>
      <c r="D19" s="229"/>
      <c r="E19" s="126" t="s">
        <v>254</v>
      </c>
    </row>
    <row r="20" spans="2:5" s="96" customFormat="1" ht="31.5" customHeight="1">
      <c r="B20" s="122"/>
      <c r="C20" s="106"/>
      <c r="D20" s="229"/>
      <c r="E20" s="126" t="s">
        <v>255</v>
      </c>
    </row>
    <row r="21" spans="2:5" s="96" customFormat="1" ht="31.5" customHeight="1">
      <c r="B21" s="122"/>
      <c r="C21" s="106"/>
      <c r="D21" s="229"/>
      <c r="E21" s="126" t="s">
        <v>256</v>
      </c>
    </row>
    <row r="22" spans="2:5" s="96" customFormat="1" ht="31.5" customHeight="1">
      <c r="B22" s="122"/>
      <c r="C22" s="106"/>
      <c r="D22" s="229"/>
      <c r="E22" s="126" t="s">
        <v>257</v>
      </c>
    </row>
    <row r="23" spans="2:5" s="96" customFormat="1" ht="31.5" customHeight="1">
      <c r="B23" s="122"/>
      <c r="C23" s="106"/>
      <c r="D23" s="229"/>
      <c r="E23" s="127" t="s">
        <v>243</v>
      </c>
    </row>
    <row r="24" spans="3:5" s="107" customFormat="1" ht="47.25">
      <c r="C24" s="101">
        <v>4</v>
      </c>
      <c r="D24" s="108" t="s">
        <v>211</v>
      </c>
      <c r="E24" s="124">
        <v>1</v>
      </c>
    </row>
    <row r="25" spans="3:5" s="107" customFormat="1" ht="47.25">
      <c r="C25" s="109">
        <v>5</v>
      </c>
      <c r="D25" s="108" t="s">
        <v>212</v>
      </c>
      <c r="E25" s="110">
        <v>18</v>
      </c>
    </row>
  </sheetData>
  <mergeCells count="3">
    <mergeCell ref="B1:E1"/>
    <mergeCell ref="C3:E3"/>
    <mergeCell ref="D9:D23"/>
  </mergeCells>
  <dataValidations count="1">
    <dataValidation type="decimal" allowBlank="1" showInputMessage="1" showErrorMessage="1" sqref="E8">
      <formula1>0</formula1>
      <formula2>999999999999</formula2>
    </dataValidation>
  </dataValidations>
  <printOptions/>
  <pageMargins left="0.3937007874015748" right="0" top="0.7874015748031497" bottom="0.7874015748031497" header="0.5118110236220472" footer="0.5118110236220472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CS37"/>
  <sheetViews>
    <sheetView workbookViewId="0" topLeftCell="A1">
      <selection activeCell="BV21" sqref="BV21:CS21"/>
    </sheetView>
  </sheetViews>
  <sheetFormatPr defaultColWidth="0.875" defaultRowHeight="12.75"/>
  <cols>
    <col min="1" max="96" width="0.875" style="60" customWidth="1"/>
    <col min="97" max="97" width="0.37109375" style="60" customWidth="1"/>
    <col min="98" max="16384" width="0.875" style="60" customWidth="1"/>
  </cols>
  <sheetData>
    <row r="1" spans="1:96" s="112" customFormat="1" ht="12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0"/>
      <c r="CM1" s="230"/>
      <c r="CN1" s="230"/>
      <c r="CO1" s="230"/>
      <c r="CP1" s="230"/>
      <c r="CQ1" s="230"/>
      <c r="CR1" s="230"/>
    </row>
    <row r="3" spans="1:97" ht="15.75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</row>
    <row r="4" spans="2:97" s="113" customFormat="1" ht="19.5" customHeight="1">
      <c r="B4" s="232" t="s">
        <v>213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5"/>
    </row>
    <row r="5" spans="2:97" s="113" customFormat="1" ht="13.5" customHeight="1"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5"/>
    </row>
    <row r="6" spans="1:97" s="113" customFormat="1" ht="18.75" customHeight="1">
      <c r="A6" s="233" t="s">
        <v>214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3"/>
      <c r="CL6" s="233"/>
      <c r="CM6" s="233"/>
      <c r="CN6" s="233"/>
      <c r="CO6" s="233"/>
      <c r="CP6" s="233"/>
      <c r="CQ6" s="233"/>
      <c r="CR6" s="233"/>
      <c r="CS6" s="233"/>
    </row>
    <row r="7" spans="1:97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</row>
    <row r="8" spans="1:97" ht="15.75" customHeight="1">
      <c r="A8" s="234" t="s">
        <v>215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6"/>
      <c r="BF8" s="237"/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9"/>
    </row>
    <row r="9" spans="1:97" ht="15.75" customHeight="1">
      <c r="A9" s="234" t="s">
        <v>216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6"/>
      <c r="BF9" s="237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9"/>
    </row>
    <row r="10" spans="1:97" ht="15.75" customHeight="1">
      <c r="A10" s="234" t="s">
        <v>217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6"/>
      <c r="BF10" s="237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9"/>
    </row>
    <row r="11" spans="1:97" ht="47.25" customHeight="1">
      <c r="A11" s="234" t="s">
        <v>218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6"/>
      <c r="BF11" s="237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8"/>
      <c r="CS11" s="239"/>
    </row>
    <row r="12" spans="1:97" ht="31.5" customHeight="1">
      <c r="A12" s="234" t="s">
        <v>219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6"/>
      <c r="BF12" s="237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9"/>
    </row>
    <row r="13" spans="1:97" ht="31.5" customHeight="1">
      <c r="A13" s="234" t="s">
        <v>220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6"/>
      <c r="BF13" s="237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8"/>
      <c r="BT13" s="238"/>
      <c r="BU13" s="238"/>
      <c r="BV13" s="238"/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L13" s="238"/>
      <c r="CM13" s="238"/>
      <c r="CN13" s="238"/>
      <c r="CO13" s="238"/>
      <c r="CP13" s="238"/>
      <c r="CQ13" s="238"/>
      <c r="CR13" s="238"/>
      <c r="CS13" s="239"/>
    </row>
    <row r="15" spans="1:97" s="113" customFormat="1" ht="16.5">
      <c r="A15" s="240" t="s">
        <v>221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0"/>
      <c r="BT15" s="240"/>
      <c r="BU15" s="240"/>
      <c r="BV15" s="240"/>
      <c r="BW15" s="240"/>
      <c r="BX15" s="240"/>
      <c r="BY15" s="240"/>
      <c r="BZ15" s="240"/>
      <c r="CA15" s="240"/>
      <c r="CB15" s="240"/>
      <c r="CC15" s="240"/>
      <c r="CD15" s="240"/>
      <c r="CE15" s="240"/>
      <c r="CF15" s="240"/>
      <c r="CG15" s="240"/>
      <c r="CH15" s="240"/>
      <c r="CI15" s="240"/>
      <c r="CJ15" s="240"/>
      <c r="CK15" s="240"/>
      <c r="CL15" s="240"/>
      <c r="CM15" s="240"/>
      <c r="CN15" s="240"/>
      <c r="CO15" s="240"/>
      <c r="CP15" s="240"/>
      <c r="CQ15" s="240"/>
      <c r="CR15" s="240"/>
      <c r="CS15" s="240"/>
    </row>
    <row r="16" spans="1:97" s="113" customFormat="1" ht="16.5">
      <c r="A16" s="240" t="s">
        <v>222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0"/>
      <c r="BT16" s="240"/>
      <c r="BU16" s="240"/>
      <c r="BV16" s="240"/>
      <c r="BW16" s="240"/>
      <c r="BX16" s="240"/>
      <c r="BY16" s="240"/>
      <c r="BZ16" s="240"/>
      <c r="CA16" s="240"/>
      <c r="CB16" s="240"/>
      <c r="CC16" s="240"/>
      <c r="CD16" s="240"/>
      <c r="CE16" s="240"/>
      <c r="CF16" s="240"/>
      <c r="CG16" s="240"/>
      <c r="CH16" s="240"/>
      <c r="CI16" s="240"/>
      <c r="CJ16" s="240"/>
      <c r="CK16" s="240"/>
      <c r="CL16" s="240"/>
      <c r="CM16" s="240"/>
      <c r="CN16" s="240"/>
      <c r="CO16" s="240"/>
      <c r="CP16" s="240"/>
      <c r="CQ16" s="240"/>
      <c r="CR16" s="240"/>
      <c r="CS16" s="240"/>
    </row>
    <row r="17" spans="45:76" ht="15.75"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</row>
    <row r="18" spans="1:97" ht="31.5" customHeight="1">
      <c r="A18" s="241" t="s">
        <v>223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3"/>
      <c r="AR18" s="250" t="s">
        <v>224</v>
      </c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  <c r="BS18" s="251"/>
      <c r="BT18" s="251"/>
      <c r="BU18" s="252"/>
      <c r="BV18" s="250" t="s">
        <v>225</v>
      </c>
      <c r="BW18" s="251"/>
      <c r="BX18" s="251"/>
      <c r="BY18" s="251"/>
      <c r="BZ18" s="251"/>
      <c r="CA18" s="251"/>
      <c r="CB18" s="251"/>
      <c r="CC18" s="251"/>
      <c r="CD18" s="251"/>
      <c r="CE18" s="251"/>
      <c r="CF18" s="251"/>
      <c r="CG18" s="251"/>
      <c r="CH18" s="251"/>
      <c r="CI18" s="251"/>
      <c r="CJ18" s="251"/>
      <c r="CK18" s="251"/>
      <c r="CL18" s="251"/>
      <c r="CM18" s="251"/>
      <c r="CN18" s="251"/>
      <c r="CO18" s="251"/>
      <c r="CP18" s="251"/>
      <c r="CQ18" s="251"/>
      <c r="CR18" s="251"/>
      <c r="CS18" s="252"/>
    </row>
    <row r="19" spans="1:97" ht="15.75">
      <c r="A19" s="244"/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6"/>
      <c r="AR19" s="116"/>
      <c r="AV19" s="60" t="s">
        <v>226</v>
      </c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60" t="s">
        <v>227</v>
      </c>
      <c r="BU19" s="117"/>
      <c r="BV19" s="253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254"/>
      <c r="CN19" s="254"/>
      <c r="CO19" s="254"/>
      <c r="CP19" s="254"/>
      <c r="CQ19" s="254"/>
      <c r="CR19" s="254"/>
      <c r="CS19" s="255"/>
    </row>
    <row r="20" spans="1:97" ht="15.75">
      <c r="A20" s="247"/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9"/>
      <c r="AR20" s="260" t="s">
        <v>99</v>
      </c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1"/>
      <c r="BS20" s="261"/>
      <c r="BT20" s="261"/>
      <c r="BU20" s="262"/>
      <c r="BV20" s="256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  <c r="CO20" s="257"/>
      <c r="CP20" s="257"/>
      <c r="CQ20" s="257"/>
      <c r="CR20" s="257"/>
      <c r="CS20" s="258"/>
    </row>
    <row r="21" spans="1:97" ht="15.75">
      <c r="A21" s="263" t="s">
        <v>228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5"/>
      <c r="AR21" s="266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68"/>
      <c r="BV21" s="263"/>
      <c r="BW21" s="264"/>
      <c r="BX21" s="264"/>
      <c r="BY21" s="264"/>
      <c r="BZ21" s="264"/>
      <c r="CA21" s="264"/>
      <c r="CB21" s="264"/>
      <c r="CC21" s="264"/>
      <c r="CD21" s="264"/>
      <c r="CE21" s="264"/>
      <c r="CF21" s="264"/>
      <c r="CG21" s="264"/>
      <c r="CH21" s="264"/>
      <c r="CI21" s="264"/>
      <c r="CJ21" s="264"/>
      <c r="CK21" s="264"/>
      <c r="CL21" s="264"/>
      <c r="CM21" s="264"/>
      <c r="CN21" s="264"/>
      <c r="CO21" s="264"/>
      <c r="CP21" s="264"/>
      <c r="CQ21" s="264"/>
      <c r="CR21" s="264"/>
      <c r="CS21" s="265"/>
    </row>
    <row r="23" spans="1:97" s="113" customFormat="1" ht="16.5">
      <c r="A23" s="240" t="s">
        <v>229</v>
      </c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240"/>
      <c r="BR23" s="240"/>
      <c r="BS23" s="240"/>
      <c r="BT23" s="240"/>
      <c r="BU23" s="240"/>
      <c r="BV23" s="240"/>
      <c r="BW23" s="240"/>
      <c r="BX23" s="240"/>
      <c r="BY23" s="240"/>
      <c r="BZ23" s="240"/>
      <c r="CA23" s="240"/>
      <c r="CB23" s="240"/>
      <c r="CC23" s="240"/>
      <c r="CD23" s="240"/>
      <c r="CE23" s="240"/>
      <c r="CF23" s="240"/>
      <c r="CG23" s="240"/>
      <c r="CH23" s="240"/>
      <c r="CI23" s="240"/>
      <c r="CJ23" s="240"/>
      <c r="CK23" s="240"/>
      <c r="CL23" s="240"/>
      <c r="CM23" s="240"/>
      <c r="CN23" s="240"/>
      <c r="CO23" s="240"/>
      <c r="CP23" s="240"/>
      <c r="CQ23" s="240"/>
      <c r="CR23" s="240"/>
      <c r="CS23" s="240"/>
    </row>
    <row r="24" spans="1:97" s="113" customFormat="1" ht="16.5">
      <c r="A24" s="240" t="s">
        <v>230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0"/>
      <c r="BB24" s="240"/>
      <c r="BC24" s="240"/>
      <c r="BD24" s="240"/>
      <c r="BE24" s="240"/>
      <c r="BF24" s="240"/>
      <c r="BG24" s="240"/>
      <c r="BH24" s="240"/>
      <c r="BI24" s="240"/>
      <c r="BJ24" s="240"/>
      <c r="BK24" s="240"/>
      <c r="BL24" s="240"/>
      <c r="BM24" s="240"/>
      <c r="BN24" s="240"/>
      <c r="BO24" s="240"/>
      <c r="BP24" s="240"/>
      <c r="BQ24" s="240"/>
      <c r="BR24" s="240"/>
      <c r="BS24" s="240"/>
      <c r="BT24" s="240"/>
      <c r="BU24" s="240"/>
      <c r="BV24" s="240"/>
      <c r="BW24" s="240"/>
      <c r="BX24" s="240"/>
      <c r="BY24" s="240"/>
      <c r="BZ24" s="240"/>
      <c r="CA24" s="240"/>
      <c r="CB24" s="240"/>
      <c r="CC24" s="240"/>
      <c r="CD24" s="240"/>
      <c r="CE24" s="240"/>
      <c r="CF24" s="240"/>
      <c r="CG24" s="240"/>
      <c r="CH24" s="240"/>
      <c r="CI24" s="240"/>
      <c r="CJ24" s="240"/>
      <c r="CK24" s="240"/>
      <c r="CL24" s="240"/>
      <c r="CM24" s="240"/>
      <c r="CN24" s="240"/>
      <c r="CO24" s="240"/>
      <c r="CP24" s="240"/>
      <c r="CQ24" s="240"/>
      <c r="CR24" s="240"/>
      <c r="CS24" s="240"/>
    </row>
    <row r="26" spans="1:97" ht="80.25" customHeight="1">
      <c r="A26" s="269" t="s">
        <v>231</v>
      </c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 t="s">
        <v>232</v>
      </c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  <c r="AQ26" s="269"/>
      <c r="AR26" s="269"/>
      <c r="AS26" s="269"/>
      <c r="AT26" s="269"/>
      <c r="AU26" s="269"/>
      <c r="AV26" s="269"/>
      <c r="AW26" s="269" t="s">
        <v>233</v>
      </c>
      <c r="AX26" s="269"/>
      <c r="AY26" s="269"/>
      <c r="AZ26" s="269"/>
      <c r="BA26" s="269"/>
      <c r="BB26" s="269"/>
      <c r="BC26" s="269"/>
      <c r="BD26" s="269"/>
      <c r="BE26" s="269"/>
      <c r="BF26" s="269"/>
      <c r="BG26" s="269"/>
      <c r="BH26" s="269"/>
      <c r="BI26" s="269"/>
      <c r="BJ26" s="269"/>
      <c r="BK26" s="269"/>
      <c r="BL26" s="269"/>
      <c r="BM26" s="269"/>
      <c r="BN26" s="269"/>
      <c r="BO26" s="269"/>
      <c r="BP26" s="269"/>
      <c r="BQ26" s="269"/>
      <c r="BR26" s="269"/>
      <c r="BS26" s="269"/>
      <c r="BT26" s="269"/>
      <c r="BU26" s="269"/>
      <c r="BV26" s="269"/>
      <c r="BW26" s="269" t="s">
        <v>234</v>
      </c>
      <c r="BX26" s="269"/>
      <c r="BY26" s="269"/>
      <c r="BZ26" s="269"/>
      <c r="CA26" s="269"/>
      <c r="CB26" s="269"/>
      <c r="CC26" s="269"/>
      <c r="CD26" s="269"/>
      <c r="CE26" s="269"/>
      <c r="CF26" s="269"/>
      <c r="CG26" s="269"/>
      <c r="CH26" s="269"/>
      <c r="CI26" s="269"/>
      <c r="CJ26" s="269"/>
      <c r="CK26" s="269"/>
      <c r="CL26" s="269"/>
      <c r="CM26" s="269"/>
      <c r="CN26" s="269"/>
      <c r="CO26" s="269"/>
      <c r="CP26" s="269"/>
      <c r="CQ26" s="269"/>
      <c r="CR26" s="269"/>
      <c r="CS26" s="269"/>
    </row>
    <row r="27" spans="1:97" ht="15.75">
      <c r="A27" s="270"/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0"/>
      <c r="AT27" s="270"/>
      <c r="AU27" s="270"/>
      <c r="AV27" s="270"/>
      <c r="AW27" s="271"/>
      <c r="AX27" s="271"/>
      <c r="AY27" s="271"/>
      <c r="AZ27" s="271"/>
      <c r="BA27" s="271"/>
      <c r="BB27" s="271"/>
      <c r="BC27" s="271"/>
      <c r="BD27" s="271"/>
      <c r="BE27" s="271"/>
      <c r="BF27" s="271"/>
      <c r="BG27" s="271"/>
      <c r="BH27" s="271"/>
      <c r="BI27" s="271"/>
      <c r="BJ27" s="271"/>
      <c r="BK27" s="271"/>
      <c r="BL27" s="271"/>
      <c r="BM27" s="271"/>
      <c r="BN27" s="271"/>
      <c r="BO27" s="271"/>
      <c r="BP27" s="271"/>
      <c r="BQ27" s="271"/>
      <c r="BR27" s="271"/>
      <c r="BS27" s="271"/>
      <c r="BT27" s="271"/>
      <c r="BU27" s="271"/>
      <c r="BV27" s="271"/>
      <c r="BW27" s="271"/>
      <c r="BX27" s="271"/>
      <c r="BY27" s="271"/>
      <c r="BZ27" s="271"/>
      <c r="CA27" s="271"/>
      <c r="CB27" s="271"/>
      <c r="CC27" s="271"/>
      <c r="CD27" s="271"/>
      <c r="CE27" s="271"/>
      <c r="CF27" s="271"/>
      <c r="CG27" s="271"/>
      <c r="CH27" s="271"/>
      <c r="CI27" s="271"/>
      <c r="CJ27" s="271"/>
      <c r="CK27" s="271"/>
      <c r="CL27" s="271"/>
      <c r="CM27" s="271"/>
      <c r="CN27" s="271"/>
      <c r="CO27" s="271"/>
      <c r="CP27" s="271"/>
      <c r="CQ27" s="271"/>
      <c r="CR27" s="271"/>
      <c r="CS27" s="271"/>
    </row>
    <row r="29" spans="1:97" s="113" customFormat="1" ht="16.5">
      <c r="A29" s="240" t="s">
        <v>235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240"/>
      <c r="BK29" s="240"/>
      <c r="BL29" s="240"/>
      <c r="BM29" s="240"/>
      <c r="BN29" s="240"/>
      <c r="BO29" s="240"/>
      <c r="BP29" s="240"/>
      <c r="BQ29" s="240"/>
      <c r="BR29" s="240"/>
      <c r="BS29" s="240"/>
      <c r="BT29" s="240"/>
      <c r="BU29" s="240"/>
      <c r="BV29" s="240"/>
      <c r="BW29" s="240"/>
      <c r="BX29" s="240"/>
      <c r="BY29" s="240"/>
      <c r="BZ29" s="240"/>
      <c r="CA29" s="240"/>
      <c r="CB29" s="240"/>
      <c r="CC29" s="240"/>
      <c r="CD29" s="240"/>
      <c r="CE29" s="240"/>
      <c r="CF29" s="240"/>
      <c r="CG29" s="240"/>
      <c r="CH29" s="240"/>
      <c r="CI29" s="240"/>
      <c r="CJ29" s="240"/>
      <c r="CK29" s="240"/>
      <c r="CL29" s="240"/>
      <c r="CM29" s="240"/>
      <c r="CN29" s="240"/>
      <c r="CO29" s="240"/>
      <c r="CP29" s="240"/>
      <c r="CQ29" s="240"/>
      <c r="CR29" s="240"/>
      <c r="CS29" s="240"/>
    </row>
    <row r="31" spans="1:97" ht="96" customHeight="1">
      <c r="A31" s="269" t="s">
        <v>236</v>
      </c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 t="s">
        <v>237</v>
      </c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 t="s">
        <v>238</v>
      </c>
      <c r="AX31" s="269"/>
      <c r="AY31" s="269"/>
      <c r="AZ31" s="269"/>
      <c r="BA31" s="269"/>
      <c r="BB31" s="269"/>
      <c r="BC31" s="269"/>
      <c r="BD31" s="269"/>
      <c r="BE31" s="269"/>
      <c r="BF31" s="269"/>
      <c r="BG31" s="269"/>
      <c r="BH31" s="269"/>
      <c r="BI31" s="269"/>
      <c r="BJ31" s="269"/>
      <c r="BK31" s="269"/>
      <c r="BL31" s="269"/>
      <c r="BM31" s="269"/>
      <c r="BN31" s="269"/>
      <c r="BO31" s="269"/>
      <c r="BP31" s="269"/>
      <c r="BQ31" s="269"/>
      <c r="BR31" s="269"/>
      <c r="BS31" s="269"/>
      <c r="BT31" s="269"/>
      <c r="BU31" s="269"/>
      <c r="BV31" s="269"/>
      <c r="BW31" s="269" t="s">
        <v>239</v>
      </c>
      <c r="BX31" s="269"/>
      <c r="BY31" s="269"/>
      <c r="BZ31" s="269"/>
      <c r="CA31" s="269"/>
      <c r="CB31" s="269"/>
      <c r="CC31" s="269"/>
      <c r="CD31" s="269"/>
      <c r="CE31" s="269"/>
      <c r="CF31" s="269"/>
      <c r="CG31" s="269"/>
      <c r="CH31" s="269"/>
      <c r="CI31" s="269"/>
      <c r="CJ31" s="269"/>
      <c r="CK31" s="269"/>
      <c r="CL31" s="269"/>
      <c r="CM31" s="269"/>
      <c r="CN31" s="269"/>
      <c r="CO31" s="269"/>
      <c r="CP31" s="269"/>
      <c r="CQ31" s="269"/>
      <c r="CR31" s="269"/>
      <c r="CS31" s="269"/>
    </row>
    <row r="32" spans="1:97" ht="15.75">
      <c r="A32" s="272"/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4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1"/>
      <c r="AX32" s="271"/>
      <c r="AY32" s="271"/>
      <c r="AZ32" s="271"/>
      <c r="BA32" s="271"/>
      <c r="BB32" s="271"/>
      <c r="BC32" s="271"/>
      <c r="BD32" s="271"/>
      <c r="BE32" s="271"/>
      <c r="BF32" s="271"/>
      <c r="BG32" s="271"/>
      <c r="BH32" s="271"/>
      <c r="BI32" s="271"/>
      <c r="BJ32" s="271"/>
      <c r="BK32" s="271"/>
      <c r="BL32" s="271"/>
      <c r="BM32" s="271"/>
      <c r="BN32" s="271"/>
      <c r="BO32" s="271"/>
      <c r="BP32" s="271"/>
      <c r="BQ32" s="271"/>
      <c r="BR32" s="271"/>
      <c r="BS32" s="271"/>
      <c r="BT32" s="271"/>
      <c r="BU32" s="271"/>
      <c r="BV32" s="271"/>
      <c r="BW32" s="263"/>
      <c r="BX32" s="264"/>
      <c r="BY32" s="264"/>
      <c r="BZ32" s="264"/>
      <c r="CA32" s="264"/>
      <c r="CB32" s="264"/>
      <c r="CC32" s="264"/>
      <c r="CD32" s="264"/>
      <c r="CE32" s="264"/>
      <c r="CF32" s="264"/>
      <c r="CG32" s="264"/>
      <c r="CH32" s="264"/>
      <c r="CI32" s="264"/>
      <c r="CJ32" s="264"/>
      <c r="CK32" s="264"/>
      <c r="CL32" s="264"/>
      <c r="CM32" s="264"/>
      <c r="CN32" s="264"/>
      <c r="CO32" s="264"/>
      <c r="CP32" s="264"/>
      <c r="CQ32" s="264"/>
      <c r="CR32" s="264"/>
      <c r="CS32" s="265"/>
    </row>
    <row r="34" spans="1:97" s="113" customFormat="1" ht="16.5">
      <c r="A34" s="240" t="s">
        <v>240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40"/>
      <c r="BE34" s="240"/>
      <c r="BF34" s="240"/>
      <c r="BG34" s="240"/>
      <c r="BH34" s="240"/>
      <c r="BI34" s="240"/>
      <c r="BJ34" s="240"/>
      <c r="BK34" s="240"/>
      <c r="BL34" s="240"/>
      <c r="BM34" s="240"/>
      <c r="BN34" s="240"/>
      <c r="BO34" s="240"/>
      <c r="BP34" s="240"/>
      <c r="BQ34" s="240"/>
      <c r="BR34" s="240"/>
      <c r="BS34" s="240"/>
      <c r="BT34" s="240"/>
      <c r="BU34" s="240"/>
      <c r="BV34" s="240"/>
      <c r="BW34" s="240"/>
      <c r="BX34" s="240"/>
      <c r="BY34" s="240"/>
      <c r="BZ34" s="240"/>
      <c r="CA34" s="240"/>
      <c r="CB34" s="240"/>
      <c r="CC34" s="240"/>
      <c r="CD34" s="240"/>
      <c r="CE34" s="240"/>
      <c r="CF34" s="240"/>
      <c r="CG34" s="240"/>
      <c r="CH34" s="240"/>
      <c r="CI34" s="240"/>
      <c r="CJ34" s="240"/>
      <c r="CK34" s="240"/>
      <c r="CL34" s="240"/>
      <c r="CM34" s="240"/>
      <c r="CN34" s="240"/>
      <c r="CO34" s="240"/>
      <c r="CP34" s="240"/>
      <c r="CQ34" s="240"/>
      <c r="CR34" s="240"/>
      <c r="CS34" s="240"/>
    </row>
    <row r="36" spans="1:97" ht="15.75">
      <c r="A36" s="271" t="s">
        <v>241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66" t="s">
        <v>242</v>
      </c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67"/>
      <c r="BE36" s="267"/>
      <c r="BF36" s="267"/>
      <c r="BG36" s="267"/>
      <c r="BH36" s="267"/>
      <c r="BI36" s="267"/>
      <c r="BJ36" s="267"/>
      <c r="BK36" s="267"/>
      <c r="BL36" s="267"/>
      <c r="BM36" s="267"/>
      <c r="BN36" s="267"/>
      <c r="BO36" s="267"/>
      <c r="BP36" s="267"/>
      <c r="BQ36" s="267"/>
      <c r="BR36" s="267"/>
      <c r="BS36" s="267"/>
      <c r="BT36" s="267"/>
      <c r="BU36" s="267"/>
      <c r="BV36" s="267"/>
      <c r="BW36" s="267"/>
      <c r="BX36" s="267"/>
      <c r="BY36" s="267"/>
      <c r="BZ36" s="267"/>
      <c r="CA36" s="267"/>
      <c r="CB36" s="267"/>
      <c r="CC36" s="267"/>
      <c r="CD36" s="267"/>
      <c r="CE36" s="267"/>
      <c r="CF36" s="267"/>
      <c r="CG36" s="267"/>
      <c r="CH36" s="267"/>
      <c r="CI36" s="267"/>
      <c r="CJ36" s="267"/>
      <c r="CK36" s="267"/>
      <c r="CL36" s="267"/>
      <c r="CM36" s="267"/>
      <c r="CN36" s="267"/>
      <c r="CO36" s="267"/>
      <c r="CP36" s="267"/>
      <c r="CQ36" s="267"/>
      <c r="CR36" s="267"/>
      <c r="CS36" s="268"/>
    </row>
    <row r="37" spans="1:97" ht="15.75">
      <c r="A37" s="275"/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63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64"/>
      <c r="BJ37" s="264"/>
      <c r="BK37" s="264"/>
      <c r="BL37" s="264"/>
      <c r="BM37" s="264"/>
      <c r="BN37" s="264"/>
      <c r="BO37" s="264"/>
      <c r="BP37" s="264"/>
      <c r="BQ37" s="264"/>
      <c r="BR37" s="264"/>
      <c r="BS37" s="264"/>
      <c r="BT37" s="264"/>
      <c r="BU37" s="264"/>
      <c r="BV37" s="264"/>
      <c r="BW37" s="264"/>
      <c r="BX37" s="264"/>
      <c r="BY37" s="264"/>
      <c r="BZ37" s="264"/>
      <c r="CA37" s="264"/>
      <c r="CB37" s="264"/>
      <c r="CC37" s="264"/>
      <c r="CD37" s="264"/>
      <c r="CE37" s="264"/>
      <c r="CF37" s="264"/>
      <c r="CG37" s="264"/>
      <c r="CH37" s="264"/>
      <c r="CI37" s="264"/>
      <c r="CJ37" s="264"/>
      <c r="CK37" s="264"/>
      <c r="CL37" s="264"/>
      <c r="CM37" s="264"/>
      <c r="CN37" s="264"/>
      <c r="CO37" s="264"/>
      <c r="CP37" s="264"/>
      <c r="CQ37" s="264"/>
      <c r="CR37" s="264"/>
      <c r="CS37" s="265"/>
    </row>
  </sheetData>
  <mergeCells count="50">
    <mergeCell ref="A34:CS34"/>
    <mergeCell ref="A36:AF36"/>
    <mergeCell ref="AG36:CS36"/>
    <mergeCell ref="A37:AF37"/>
    <mergeCell ref="AG37:CS37"/>
    <mergeCell ref="A32:V32"/>
    <mergeCell ref="W32:AV32"/>
    <mergeCell ref="AW32:BV32"/>
    <mergeCell ref="BW32:CS32"/>
    <mergeCell ref="A29:CS29"/>
    <mergeCell ref="A31:V31"/>
    <mergeCell ref="W31:AV31"/>
    <mergeCell ref="AW31:BV31"/>
    <mergeCell ref="BW31:CS31"/>
    <mergeCell ref="A27:V27"/>
    <mergeCell ref="W27:AV27"/>
    <mergeCell ref="AW27:BV27"/>
    <mergeCell ref="BW27:CS27"/>
    <mergeCell ref="A24:CS24"/>
    <mergeCell ref="A26:V26"/>
    <mergeCell ref="W26:AV26"/>
    <mergeCell ref="AW26:BV26"/>
    <mergeCell ref="BW26:CS26"/>
    <mergeCell ref="A21:AQ21"/>
    <mergeCell ref="AR21:BU21"/>
    <mergeCell ref="BV21:CS21"/>
    <mergeCell ref="A23:CS23"/>
    <mergeCell ref="A15:CS15"/>
    <mergeCell ref="A16:CS16"/>
    <mergeCell ref="A18:AQ20"/>
    <mergeCell ref="AR18:BU18"/>
    <mergeCell ref="BV18:CS20"/>
    <mergeCell ref="AZ19:BK19"/>
    <mergeCell ref="AR20:BU20"/>
    <mergeCell ref="A12:BE12"/>
    <mergeCell ref="BF12:CS12"/>
    <mergeCell ref="A13:BE13"/>
    <mergeCell ref="BF13:CS13"/>
    <mergeCell ref="A10:BE10"/>
    <mergeCell ref="BF10:CS10"/>
    <mergeCell ref="A11:BE11"/>
    <mergeCell ref="BF11:CS11"/>
    <mergeCell ref="A8:BE8"/>
    <mergeCell ref="BF8:CS8"/>
    <mergeCell ref="A9:BE9"/>
    <mergeCell ref="BF9:CS9"/>
    <mergeCell ref="A1:CR1"/>
    <mergeCell ref="A3:CS3"/>
    <mergeCell ref="B4:CR4"/>
    <mergeCell ref="A6:CS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C29"/>
  <sheetViews>
    <sheetView workbookViewId="0" topLeftCell="A4">
      <selection activeCell="E19" sqref="E19"/>
    </sheetView>
  </sheetViews>
  <sheetFormatPr defaultColWidth="9.00390625" defaultRowHeight="12.75"/>
  <cols>
    <col min="1" max="1" width="58.625" style="2" customWidth="1"/>
    <col min="2" max="2" width="35.75390625" style="2" customWidth="1"/>
    <col min="3" max="3" width="2.25390625" style="2" customWidth="1"/>
    <col min="4" max="16384" width="9.125" style="2" customWidth="1"/>
  </cols>
  <sheetData>
    <row r="1" spans="1:3" ht="13.5" customHeight="1">
      <c r="A1" s="276"/>
      <c r="B1" s="276"/>
      <c r="C1" s="4"/>
    </row>
    <row r="2" ht="13.5" customHeight="1"/>
    <row r="3" ht="13.5" customHeight="1"/>
    <row r="4" spans="1:3" s="5" customFormat="1" ht="68.25" customHeight="1">
      <c r="A4" s="232" t="s">
        <v>258</v>
      </c>
      <c r="B4" s="232"/>
      <c r="C4" s="129"/>
    </row>
    <row r="5" spans="1:3" s="5" customFormat="1" ht="14.25" customHeight="1">
      <c r="A5" s="130"/>
      <c r="B5" s="130"/>
      <c r="C5" s="129"/>
    </row>
    <row r="6" spans="1:2" ht="16.5">
      <c r="A6" s="131"/>
      <c r="B6" s="132"/>
    </row>
    <row r="7" spans="1:2" ht="17.25" thickBot="1">
      <c r="A7" s="131"/>
      <c r="B7" s="132"/>
    </row>
    <row r="8" spans="1:2" ht="48" thickBot="1">
      <c r="A8" s="133" t="s">
        <v>259</v>
      </c>
      <c r="B8" s="134"/>
    </row>
    <row r="9" spans="1:2" ht="15.75">
      <c r="A9" s="135" t="s">
        <v>284</v>
      </c>
      <c r="B9" s="136">
        <v>2</v>
      </c>
    </row>
    <row r="10" spans="1:2" ht="15.75">
      <c r="A10" s="137" t="s">
        <v>285</v>
      </c>
      <c r="B10" s="138">
        <v>0</v>
      </c>
    </row>
    <row r="11" spans="1:2" ht="15.75">
      <c r="A11" s="137" t="s">
        <v>286</v>
      </c>
      <c r="B11" s="138">
        <v>2</v>
      </c>
    </row>
    <row r="12" spans="1:2" ht="16.5" thickBot="1">
      <c r="A12" s="139" t="s">
        <v>287</v>
      </c>
      <c r="B12" s="140">
        <v>3</v>
      </c>
    </row>
    <row r="13" spans="1:2" ht="58.5" customHeight="1" thickBot="1">
      <c r="A13" s="133" t="s">
        <v>260</v>
      </c>
      <c r="B13" s="134"/>
    </row>
    <row r="14" spans="1:2" ht="15.75">
      <c r="A14" s="135" t="s">
        <v>284</v>
      </c>
      <c r="B14" s="136">
        <v>2</v>
      </c>
    </row>
    <row r="15" spans="1:2" ht="15.75">
      <c r="A15" s="137" t="s">
        <v>285</v>
      </c>
      <c r="B15" s="138">
        <v>0</v>
      </c>
    </row>
    <row r="16" spans="1:2" ht="15.75">
      <c r="A16" s="137" t="s">
        <v>286</v>
      </c>
      <c r="B16" s="138">
        <v>2</v>
      </c>
    </row>
    <row r="17" spans="1:2" ht="16.5" thickBot="1">
      <c r="A17" s="139" t="s">
        <v>287</v>
      </c>
      <c r="B17" s="140">
        <v>3</v>
      </c>
    </row>
    <row r="18" spans="1:2" ht="84" customHeight="1" thickBot="1">
      <c r="A18" s="133" t="s">
        <v>261</v>
      </c>
      <c r="B18" s="134"/>
    </row>
    <row r="19" spans="1:2" ht="15.75">
      <c r="A19" s="135" t="s">
        <v>284</v>
      </c>
      <c r="B19" s="136">
        <v>0</v>
      </c>
    </row>
    <row r="20" spans="1:2" ht="15.75">
      <c r="A20" s="137" t="s">
        <v>285</v>
      </c>
      <c r="B20" s="138">
        <v>0</v>
      </c>
    </row>
    <row r="21" spans="1:2" ht="15.75">
      <c r="A21" s="137" t="s">
        <v>286</v>
      </c>
      <c r="B21" s="138">
        <v>0</v>
      </c>
    </row>
    <row r="22" spans="1:2" ht="16.5" thickBot="1">
      <c r="A22" s="139" t="s">
        <v>287</v>
      </c>
      <c r="B22" s="140">
        <v>0</v>
      </c>
    </row>
    <row r="23" spans="1:2" ht="28.5" customHeight="1" thickBot="1">
      <c r="A23" s="141" t="s">
        <v>262</v>
      </c>
      <c r="B23" s="134"/>
    </row>
    <row r="24" spans="1:2" ht="15.75">
      <c r="A24" s="135" t="s">
        <v>284</v>
      </c>
      <c r="B24" s="136" t="s">
        <v>288</v>
      </c>
    </row>
    <row r="25" spans="1:2" ht="15.75">
      <c r="A25" s="137" t="s">
        <v>285</v>
      </c>
      <c r="B25" s="136" t="s">
        <v>288</v>
      </c>
    </row>
    <row r="26" spans="1:2" ht="15.75">
      <c r="A26" s="137" t="s">
        <v>286</v>
      </c>
      <c r="B26" s="136" t="s">
        <v>288</v>
      </c>
    </row>
    <row r="27" spans="1:2" ht="16.5" thickBot="1">
      <c r="A27" s="139" t="s">
        <v>287</v>
      </c>
      <c r="B27" s="136" t="s">
        <v>288</v>
      </c>
    </row>
    <row r="28" ht="36.75" customHeight="1">
      <c r="B28" s="128"/>
    </row>
    <row r="29" ht="15.75">
      <c r="A29" s="142"/>
    </row>
  </sheetData>
  <mergeCells count="2">
    <mergeCell ref="A1:B1"/>
    <mergeCell ref="A4:B4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B13"/>
  <sheetViews>
    <sheetView view="pageBreakPreview" zoomScaleSheetLayoutView="100" zoomScalePageLayoutView="0" workbookViewId="0" topLeftCell="A1">
      <selection activeCell="B17" sqref="B17"/>
    </sheetView>
  </sheetViews>
  <sheetFormatPr defaultColWidth="9.00390625" defaultRowHeight="12.75"/>
  <cols>
    <col min="1" max="1" width="65.625" style="1" customWidth="1"/>
    <col min="2" max="2" width="31.625" style="1" customWidth="1"/>
    <col min="3" max="3" width="40.375" style="1" customWidth="1"/>
    <col min="4" max="16384" width="9.125" style="1" customWidth="1"/>
  </cols>
  <sheetData>
    <row r="1" spans="1:2" ht="15.75" customHeight="1">
      <c r="A1" s="277"/>
      <c r="B1" s="277"/>
    </row>
    <row r="3" spans="1:2" ht="42" customHeight="1">
      <c r="A3" s="222" t="s">
        <v>19</v>
      </c>
      <c r="B3" s="222"/>
    </row>
    <row r="4" spans="1:2" ht="15.75">
      <c r="A4" s="20"/>
      <c r="B4" s="20"/>
    </row>
    <row r="5" spans="1:2" ht="15.75">
      <c r="A5" s="20"/>
      <c r="B5" s="20"/>
    </row>
    <row r="6" spans="1:2" ht="102" customHeight="1">
      <c r="A6" s="3" t="s">
        <v>14</v>
      </c>
      <c r="B6" s="23" t="s">
        <v>277</v>
      </c>
    </row>
    <row r="13" ht="15.75">
      <c r="A13" s="1" t="s">
        <v>13</v>
      </c>
    </row>
  </sheetData>
  <sheetProtection/>
  <mergeCells count="2">
    <mergeCell ref="A3:B3"/>
    <mergeCell ref="A1:B1"/>
  </mergeCells>
  <printOptions horizontalCentered="1"/>
  <pageMargins left="0.31496062992125984" right="0.2755905511811024" top="0.4724409448818898" bottom="0.98425196850393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B12"/>
  <sheetViews>
    <sheetView workbookViewId="0" topLeftCell="A7">
      <selection activeCell="D7" sqref="D7"/>
    </sheetView>
  </sheetViews>
  <sheetFormatPr defaultColWidth="9.00390625" defaultRowHeight="12.75"/>
  <cols>
    <col min="1" max="1" width="48.75390625" style="9" customWidth="1"/>
    <col min="2" max="2" width="58.00390625" style="9" customWidth="1"/>
    <col min="3" max="16384" width="9.125" style="9" customWidth="1"/>
  </cols>
  <sheetData>
    <row r="1" spans="1:2" ht="12.75">
      <c r="A1" s="278"/>
      <c r="B1" s="278"/>
    </row>
    <row r="3" spans="1:2" ht="57.75" customHeight="1">
      <c r="A3" s="279" t="s">
        <v>20</v>
      </c>
      <c r="B3" s="279"/>
    </row>
    <row r="4" ht="17.25" thickBot="1">
      <c r="A4" s="6"/>
    </row>
    <row r="5" spans="1:2" ht="47.25">
      <c r="A5" s="166" t="s">
        <v>15</v>
      </c>
      <c r="B5" s="172" t="s">
        <v>280</v>
      </c>
    </row>
    <row r="6" spans="1:2" ht="64.5" customHeight="1">
      <c r="A6" s="167" t="s">
        <v>16</v>
      </c>
      <c r="B6" s="173" t="s">
        <v>280</v>
      </c>
    </row>
    <row r="7" spans="1:2" ht="190.5" customHeight="1">
      <c r="A7" s="167" t="s">
        <v>17</v>
      </c>
      <c r="B7" s="21" t="s">
        <v>281</v>
      </c>
    </row>
    <row r="8" spans="1:2" ht="33" customHeight="1">
      <c r="A8" s="280" t="s">
        <v>18</v>
      </c>
      <c r="B8" s="281"/>
    </row>
    <row r="9" spans="1:2" ht="15.75">
      <c r="A9" s="168" t="s">
        <v>0</v>
      </c>
      <c r="B9" s="169" t="s">
        <v>31</v>
      </c>
    </row>
    <row r="10" spans="1:2" ht="51">
      <c r="A10" s="168" t="s">
        <v>1</v>
      </c>
      <c r="B10" s="22" t="s">
        <v>32</v>
      </c>
    </row>
    <row r="11" spans="1:2" ht="15.75">
      <c r="A11" s="168" t="s">
        <v>2</v>
      </c>
      <c r="B11" s="47" t="s">
        <v>64</v>
      </c>
    </row>
    <row r="12" spans="1:2" ht="16.5" thickBot="1">
      <c r="A12" s="170" t="s">
        <v>3</v>
      </c>
      <c r="B12" s="171" t="s">
        <v>278</v>
      </c>
    </row>
  </sheetData>
  <mergeCells count="3">
    <mergeCell ref="A1:B1"/>
    <mergeCell ref="A3:B3"/>
    <mergeCell ref="A8:B8"/>
  </mergeCells>
  <hyperlinks>
    <hyperlink ref="B12" r:id="rId1" display="www.mmrp.ru"/>
    <hyperlink ref="B11" r:id="rId2" display="mail@mmrp.ru"/>
  </hyperlinks>
  <printOptions/>
  <pageMargins left="0.3937007874015748" right="0" top="0.984251968503937" bottom="0.984251968503937" header="0.5118110236220472" footer="0.5118110236220472"/>
  <pageSetup horizontalDpi="600" verticalDpi="600" orientation="portrait" paperSize="9" scale="9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User</cp:lastModifiedBy>
  <cp:lastPrinted>2016-04-11T12:37:42Z</cp:lastPrinted>
  <dcterms:created xsi:type="dcterms:W3CDTF">2012-01-13T07:53:14Z</dcterms:created>
  <dcterms:modified xsi:type="dcterms:W3CDTF">2016-04-11T12:37:58Z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